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Pam\Scouts\Day Camp\2017\"/>
    </mc:Choice>
  </mc:AlternateContent>
  <bookViews>
    <workbookView xWindow="7485" yWindow="300" windowWidth="11655" windowHeight="11760" tabRatio="897"/>
  </bookViews>
  <sheets>
    <sheet name="Order Form" sheetId="27" r:id="rId1"/>
  </sheets>
  <definedNames>
    <definedName name="_xlnm._FilterDatabase" localSheetId="0" hidden="1">'Order Form'!$C$8:$C$266</definedName>
    <definedName name="ActualCostToDate">#REF!</definedName>
    <definedName name="AllocatedCosts">#REF!</definedName>
    <definedName name="CouncilCost">#REF!</definedName>
    <definedName name="CouncilPortion">#REF!</definedName>
    <definedName name="h">#REF!</definedName>
    <definedName name="HobbyLobbyCost">#REF!</definedName>
    <definedName name="HobbyLobbyCouncil">#REF!</definedName>
    <definedName name="OrientalTradingCost">#REF!</definedName>
    <definedName name="OrientalTradingCouncil">#REF!</definedName>
    <definedName name="OtherCost">#REF!</definedName>
    <definedName name="OtherCouncil">#REF!</definedName>
    <definedName name="_xlnm.Print_Titles" localSheetId="0">'Order Form'!#REF!</definedName>
    <definedName name="ScoutShopCost">#REF!</definedName>
    <definedName name="ScoutShopCouncil">#REF!</definedName>
    <definedName name="ShippingCharges">#REF!</definedName>
    <definedName name="ShippingHobbyLobby">#REF!</definedName>
    <definedName name="ShippingOrientalTrading">#REF!</definedName>
    <definedName name="ShippingOther">#REF!</definedName>
    <definedName name="ShippingScoutShop">#REF!</definedName>
    <definedName name="ShippingSS">#REF!</definedName>
    <definedName name="ShippingTandy">#REF!</definedName>
    <definedName name="sscost">#REF!</definedName>
    <definedName name="SSCouncil">#REF!</definedName>
    <definedName name="TandyCost">#REF!</definedName>
    <definedName name="TandyCouncil">#REF!</definedName>
  </definedNames>
  <calcPr calcId="171027"/>
</workbook>
</file>

<file path=xl/calcChain.xml><?xml version="1.0" encoding="utf-8"?>
<calcChain xmlns="http://schemas.openxmlformats.org/spreadsheetml/2006/main">
  <c r="H273" i="27" l="1"/>
  <c r="H272" i="27"/>
  <c r="H271" i="27"/>
  <c r="H270" i="27"/>
  <c r="H269" i="27"/>
  <c r="H268" i="27"/>
  <c r="H267" i="27"/>
  <c r="H266" i="27"/>
  <c r="H265" i="27"/>
  <c r="H264" i="27"/>
  <c r="N274" i="27" l="1"/>
  <c r="L274" i="27"/>
  <c r="J274" i="27"/>
  <c r="G274" i="27"/>
  <c r="F274" i="27"/>
  <c r="E274" i="27"/>
  <c r="H75" i="27" l="1"/>
  <c r="P75" i="27" s="1"/>
  <c r="H16" i="27"/>
  <c r="H17" i="27"/>
  <c r="H14" i="27"/>
  <c r="H13" i="27"/>
  <c r="H15" i="27"/>
  <c r="H20" i="27"/>
  <c r="H19" i="27"/>
  <c r="H25" i="27"/>
  <c r="H26" i="27"/>
  <c r="H24" i="27"/>
  <c r="H28" i="27"/>
  <c r="H27" i="27"/>
  <c r="H22" i="27"/>
  <c r="H23" i="27"/>
  <c r="H32" i="27"/>
  <c r="H39" i="27"/>
  <c r="H38" i="27"/>
  <c r="H41" i="27"/>
  <c r="H35" i="27"/>
  <c r="H37" i="27"/>
  <c r="H40" i="27"/>
  <c r="H36" i="27"/>
  <c r="H47" i="27"/>
  <c r="H48" i="27"/>
  <c r="H52" i="27"/>
  <c r="H54" i="27"/>
  <c r="H53" i="27"/>
  <c r="H55" i="27"/>
  <c r="H49" i="27"/>
  <c r="H51" i="27"/>
  <c r="H50" i="27"/>
  <c r="H62" i="27"/>
  <c r="H65" i="27"/>
  <c r="H63" i="27"/>
  <c r="H64" i="27"/>
  <c r="H66" i="27"/>
  <c r="P66" i="27" s="1"/>
  <c r="H58" i="27"/>
  <c r="H59" i="27"/>
  <c r="H61" i="27"/>
  <c r="H60" i="27"/>
  <c r="P60" i="27" s="1"/>
  <c r="H85" i="27"/>
  <c r="H74" i="27"/>
  <c r="H86" i="27"/>
  <c r="H82" i="27"/>
  <c r="H81" i="27"/>
  <c r="H80" i="27"/>
  <c r="H84" i="27"/>
  <c r="H78" i="27"/>
  <c r="H79" i="27"/>
  <c r="H83" i="27"/>
  <c r="H70" i="27"/>
  <c r="H72" i="27"/>
  <c r="H71" i="27"/>
  <c r="H88" i="27"/>
  <c r="H87" i="27"/>
  <c r="H73" i="27"/>
  <c r="H89" i="27"/>
  <c r="H77" i="27"/>
  <c r="H76" i="27"/>
  <c r="H107" i="27"/>
  <c r="H103" i="27"/>
  <c r="H92" i="27"/>
  <c r="H102" i="27"/>
  <c r="H108" i="27"/>
  <c r="H105" i="27"/>
  <c r="H109" i="27"/>
  <c r="H94" i="27"/>
  <c r="H101" i="27"/>
  <c r="H96" i="27"/>
  <c r="H100" i="27"/>
  <c r="H91" i="27"/>
  <c r="H93" i="27"/>
  <c r="H95" i="27"/>
  <c r="H98" i="27"/>
  <c r="H106" i="27"/>
  <c r="H99" i="27"/>
  <c r="H104" i="27"/>
  <c r="H97" i="27"/>
  <c r="H115" i="27"/>
  <c r="H116" i="27"/>
  <c r="H113" i="27"/>
  <c r="H111" i="27"/>
  <c r="H112" i="27"/>
  <c r="H114" i="27"/>
  <c r="H122" i="27"/>
  <c r="H119" i="27"/>
  <c r="H120" i="27"/>
  <c r="H121" i="27"/>
  <c r="H118" i="27"/>
  <c r="H117" i="27"/>
  <c r="H129" i="27"/>
  <c r="H133" i="27"/>
  <c r="H124" i="27"/>
  <c r="H128" i="27"/>
  <c r="H134" i="27"/>
  <c r="H125" i="27"/>
  <c r="H126" i="27"/>
  <c r="H127" i="27"/>
  <c r="H132" i="27"/>
  <c r="H130" i="27"/>
  <c r="H131" i="27"/>
  <c r="H145" i="27"/>
  <c r="H136" i="27"/>
  <c r="H137" i="27"/>
  <c r="H147" i="27"/>
  <c r="H139" i="27"/>
  <c r="H146" i="27"/>
  <c r="H142" i="27"/>
  <c r="H148" i="27"/>
  <c r="H141" i="27"/>
  <c r="H144" i="27"/>
  <c r="H138" i="27"/>
  <c r="H140" i="27"/>
  <c r="H143" i="27"/>
  <c r="H152" i="27"/>
  <c r="H150" i="27"/>
  <c r="H154" i="27"/>
  <c r="H155" i="27"/>
  <c r="H151" i="27"/>
  <c r="H153" i="27"/>
  <c r="H170" i="27"/>
  <c r="H172" i="27"/>
  <c r="H174" i="27"/>
  <c r="H171" i="27"/>
  <c r="H173" i="27"/>
  <c r="H159" i="27"/>
  <c r="H163" i="27"/>
  <c r="H160" i="27"/>
  <c r="H162" i="27"/>
  <c r="H164" i="27"/>
  <c r="H165" i="27"/>
  <c r="H166" i="27"/>
  <c r="H167" i="27"/>
  <c r="H168" i="27"/>
  <c r="H169" i="27"/>
  <c r="H161" i="27"/>
  <c r="H158" i="27"/>
  <c r="H157" i="27"/>
  <c r="H176" i="27"/>
  <c r="H177" i="27"/>
  <c r="H178" i="27"/>
  <c r="H179" i="27"/>
  <c r="H180" i="27"/>
  <c r="H186" i="27"/>
  <c r="H185" i="27"/>
  <c r="H189" i="27"/>
  <c r="H184" i="27"/>
  <c r="H182" i="27"/>
  <c r="H187" i="27"/>
  <c r="H183" i="27"/>
  <c r="H188" i="27"/>
  <c r="H181" i="27"/>
  <c r="H190" i="27"/>
  <c r="H210" i="27"/>
  <c r="H209" i="27"/>
  <c r="H208" i="27"/>
  <c r="H198" i="27"/>
  <c r="H194" i="27"/>
  <c r="H204" i="27"/>
  <c r="H205" i="27"/>
  <c r="H213" i="27"/>
  <c r="H193" i="27"/>
  <c r="H192" i="27"/>
  <c r="H195" i="27"/>
  <c r="H203" i="27"/>
  <c r="H206" i="27"/>
  <c r="H196" i="27"/>
  <c r="H201" i="27"/>
  <c r="H207" i="27"/>
  <c r="H197" i="27"/>
  <c r="H200" i="27"/>
  <c r="H211" i="27"/>
  <c r="H212" i="27"/>
  <c r="H199" i="27"/>
  <c r="H202" i="27"/>
  <c r="H216" i="27"/>
  <c r="H215" i="27"/>
  <c r="H218" i="27"/>
  <c r="H217" i="27"/>
  <c r="H220" i="27"/>
  <c r="H214" i="27"/>
  <c r="H219" i="27"/>
  <c r="H222" i="27"/>
  <c r="H223" i="27"/>
  <c r="H224" i="27"/>
  <c r="H225" i="27"/>
  <c r="H226" i="27"/>
  <c r="H229" i="27"/>
  <c r="H230" i="27"/>
  <c r="H234" i="27"/>
  <c r="H233" i="27"/>
  <c r="H231" i="27"/>
  <c r="H228" i="27"/>
  <c r="H232" i="27"/>
  <c r="H254" i="27"/>
  <c r="H252" i="27"/>
  <c r="H251" i="27"/>
  <c r="H255" i="27"/>
  <c r="H253" i="27"/>
  <c r="H237" i="27"/>
  <c r="H248" i="27"/>
  <c r="H257" i="27"/>
  <c r="H249" i="27"/>
  <c r="H256" i="27"/>
  <c r="H247" i="27"/>
  <c r="H239" i="27"/>
  <c r="H240" i="27"/>
  <c r="H259" i="27"/>
  <c r="H238" i="27"/>
  <c r="H243" i="27"/>
  <c r="H246" i="27"/>
  <c r="H258" i="27"/>
  <c r="Q250" i="27" l="1"/>
  <c r="Q261" i="27"/>
  <c r="Q245" i="27"/>
  <c r="Q258" i="27"/>
  <c r="P258" i="27"/>
  <c r="Q246" i="27"/>
  <c r="Q243" i="27"/>
  <c r="Q238" i="27"/>
  <c r="P238" i="27"/>
  <c r="Q259" i="27"/>
  <c r="P259" i="27"/>
  <c r="Q240" i="27"/>
  <c r="Q239" i="27"/>
  <c r="Q247" i="27"/>
  <c r="P247" i="27"/>
  <c r="Q256" i="27"/>
  <c r="Q249" i="27"/>
  <c r="Q257" i="27"/>
  <c r="Q248" i="27"/>
  <c r="P248" i="27"/>
  <c r="R248" i="27" s="1"/>
  <c r="Q237" i="27"/>
  <c r="P237" i="27"/>
  <c r="Q253" i="27"/>
  <c r="Q255" i="27"/>
  <c r="Q251" i="27"/>
  <c r="P251" i="27"/>
  <c r="Q252" i="27"/>
  <c r="Q254" i="27"/>
  <c r="H241" i="27"/>
  <c r="H250" i="27"/>
  <c r="P250" i="27" s="1"/>
  <c r="H261" i="27"/>
  <c r="P261" i="27" s="1"/>
  <c r="R261" i="27" s="1"/>
  <c r="H245" i="27"/>
  <c r="P245" i="27" s="1"/>
  <c r="R245" i="27" s="1"/>
  <c r="P246" i="27"/>
  <c r="P243" i="27"/>
  <c r="P240" i="27"/>
  <c r="P239" i="27"/>
  <c r="P256" i="27"/>
  <c r="P249" i="27"/>
  <c r="P257" i="27"/>
  <c r="P253" i="27"/>
  <c r="R253" i="27" s="1"/>
  <c r="P255" i="27"/>
  <c r="P252" i="27"/>
  <c r="P254" i="27"/>
  <c r="R239" i="27" l="1"/>
  <c r="R252" i="27"/>
  <c r="R249" i="27"/>
  <c r="R243" i="27"/>
  <c r="R250" i="27"/>
  <c r="R251" i="27"/>
  <c r="R237" i="27"/>
  <c r="R254" i="27"/>
  <c r="R257" i="27"/>
  <c r="R240" i="27"/>
  <c r="R247" i="27"/>
  <c r="R259" i="27"/>
  <c r="R255" i="27"/>
  <c r="R256" i="27"/>
  <c r="R246" i="27"/>
  <c r="R238" i="27"/>
  <c r="R258" i="27"/>
  <c r="H244" i="27"/>
  <c r="H242" i="27"/>
  <c r="Q273" i="27" l="1"/>
  <c r="P273" i="27"/>
  <c r="R273" i="27" s="1"/>
  <c r="Q272" i="27"/>
  <c r="P272" i="27"/>
  <c r="Q271" i="27"/>
  <c r="P271" i="27"/>
  <c r="Q270" i="27"/>
  <c r="P270" i="27"/>
  <c r="Q269" i="27"/>
  <c r="P269" i="27"/>
  <c r="Q268" i="27"/>
  <c r="P268" i="27"/>
  <c r="Q267" i="27"/>
  <c r="P267" i="27"/>
  <c r="Q266" i="27"/>
  <c r="P266" i="27"/>
  <c r="Q265" i="27"/>
  <c r="P265" i="27"/>
  <c r="Q264" i="27"/>
  <c r="P264" i="27"/>
  <c r="Q260" i="27"/>
  <c r="H260" i="27"/>
  <c r="Q242" i="27"/>
  <c r="P242" i="27"/>
  <c r="Q244" i="27"/>
  <c r="P244" i="27"/>
  <c r="Q241" i="27"/>
  <c r="P241" i="27"/>
  <c r="Q232" i="27"/>
  <c r="P232" i="27"/>
  <c r="Q228" i="27"/>
  <c r="P228" i="27"/>
  <c r="Q231" i="27"/>
  <c r="P231" i="27"/>
  <c r="Q233" i="27"/>
  <c r="P233" i="27"/>
  <c r="Q234" i="27"/>
  <c r="P234" i="27"/>
  <c r="Q230" i="27"/>
  <c r="P230" i="27"/>
  <c r="Q229" i="27"/>
  <c r="P229" i="27"/>
  <c r="Q226" i="27"/>
  <c r="P226" i="27"/>
  <c r="Q225" i="27"/>
  <c r="P225" i="27"/>
  <c r="Q224" i="27"/>
  <c r="P224" i="27"/>
  <c r="Q223" i="27"/>
  <c r="P223" i="27"/>
  <c r="Q222" i="27"/>
  <c r="P222" i="27"/>
  <c r="Q219" i="27"/>
  <c r="P219" i="27"/>
  <c r="Q214" i="27"/>
  <c r="P214" i="27"/>
  <c r="Q220" i="27"/>
  <c r="P220" i="27"/>
  <c r="Q217" i="27"/>
  <c r="P217" i="27"/>
  <c r="Q218" i="27"/>
  <c r="P218" i="27"/>
  <c r="Q215" i="27"/>
  <c r="P215" i="27"/>
  <c r="Q216" i="27"/>
  <c r="P216" i="27"/>
  <c r="Q202" i="27"/>
  <c r="P202" i="27"/>
  <c r="Q199" i="27"/>
  <c r="P199" i="27"/>
  <c r="Q212" i="27"/>
  <c r="P212" i="27"/>
  <c r="Q211" i="27"/>
  <c r="P211" i="27"/>
  <c r="Q200" i="27"/>
  <c r="P200" i="27"/>
  <c r="Q197" i="27"/>
  <c r="P197" i="27"/>
  <c r="Q207" i="27"/>
  <c r="P207" i="27"/>
  <c r="Q201" i="27"/>
  <c r="P201" i="27"/>
  <c r="Q196" i="27"/>
  <c r="P196" i="27"/>
  <c r="Q206" i="27"/>
  <c r="P206" i="27"/>
  <c r="Q203" i="27"/>
  <c r="P203" i="27"/>
  <c r="Q195" i="27"/>
  <c r="P195" i="27"/>
  <c r="Q192" i="27"/>
  <c r="P192" i="27"/>
  <c r="Q193" i="27"/>
  <c r="P193" i="27"/>
  <c r="Q213" i="27"/>
  <c r="P213" i="27"/>
  <c r="Q205" i="27"/>
  <c r="P205" i="27"/>
  <c r="Q204" i="27"/>
  <c r="P204" i="27"/>
  <c r="Q194" i="27"/>
  <c r="P194" i="27"/>
  <c r="Q198" i="27"/>
  <c r="P198" i="27"/>
  <c r="Q208" i="27"/>
  <c r="P208" i="27"/>
  <c r="Q209" i="27"/>
  <c r="P209" i="27"/>
  <c r="Q210" i="27"/>
  <c r="P210" i="27"/>
  <c r="C3" i="27" s="1"/>
  <c r="Q190" i="27"/>
  <c r="P190" i="27"/>
  <c r="Q181" i="27"/>
  <c r="P181" i="27"/>
  <c r="Q188" i="27"/>
  <c r="P188" i="27"/>
  <c r="Q183" i="27"/>
  <c r="P183" i="27"/>
  <c r="Q187" i="27"/>
  <c r="P187" i="27"/>
  <c r="Q182" i="27"/>
  <c r="P182" i="27"/>
  <c r="Q184" i="27"/>
  <c r="P184" i="27"/>
  <c r="Q189" i="27"/>
  <c r="P189" i="27"/>
  <c r="Q185" i="27"/>
  <c r="P185" i="27"/>
  <c r="Q186" i="27"/>
  <c r="P186" i="27"/>
  <c r="Q180" i="27"/>
  <c r="P180" i="27"/>
  <c r="Q179" i="27"/>
  <c r="P179" i="27"/>
  <c r="Q178" i="27"/>
  <c r="P178" i="27"/>
  <c r="Q177" i="27"/>
  <c r="P177" i="27"/>
  <c r="Q176" i="27"/>
  <c r="P176" i="27"/>
  <c r="Q157" i="27"/>
  <c r="P157" i="27"/>
  <c r="Q158" i="27"/>
  <c r="P158" i="27"/>
  <c r="Q161" i="27"/>
  <c r="P161" i="27"/>
  <c r="Q169" i="27"/>
  <c r="P169" i="27"/>
  <c r="Q168" i="27"/>
  <c r="P168" i="27"/>
  <c r="Q167" i="27"/>
  <c r="P167" i="27"/>
  <c r="Q166" i="27"/>
  <c r="P166" i="27"/>
  <c r="Q165" i="27"/>
  <c r="P165" i="27"/>
  <c r="Q164" i="27"/>
  <c r="P164" i="27"/>
  <c r="Q162" i="27"/>
  <c r="P162" i="27"/>
  <c r="Q160" i="27"/>
  <c r="P160" i="27"/>
  <c r="Q163" i="27"/>
  <c r="P163" i="27"/>
  <c r="Q159" i="27"/>
  <c r="P159" i="27"/>
  <c r="Q173" i="27"/>
  <c r="P173" i="27"/>
  <c r="Q171" i="27"/>
  <c r="P171" i="27"/>
  <c r="Q174" i="27"/>
  <c r="P174" i="27"/>
  <c r="Q172" i="27"/>
  <c r="P172" i="27"/>
  <c r="Q170" i="27"/>
  <c r="P170" i="27"/>
  <c r="Q153" i="27"/>
  <c r="P153" i="27"/>
  <c r="Q151" i="27"/>
  <c r="P151" i="27"/>
  <c r="Q155" i="27"/>
  <c r="P155" i="27"/>
  <c r="Q154" i="27"/>
  <c r="P154" i="27"/>
  <c r="Q150" i="27"/>
  <c r="P150" i="27"/>
  <c r="Q152" i="27"/>
  <c r="P152" i="27"/>
  <c r="Q143" i="27"/>
  <c r="P143" i="27"/>
  <c r="Q140" i="27"/>
  <c r="P140" i="27"/>
  <c r="Q138" i="27"/>
  <c r="P138" i="27"/>
  <c r="Q144" i="27"/>
  <c r="P144" i="27"/>
  <c r="Q141" i="27"/>
  <c r="P141" i="27"/>
  <c r="Q148" i="27"/>
  <c r="P148" i="27"/>
  <c r="Q142" i="27"/>
  <c r="P142" i="27"/>
  <c r="Q146" i="27"/>
  <c r="P146" i="27"/>
  <c r="Q139" i="27"/>
  <c r="P139" i="27"/>
  <c r="Q147" i="27"/>
  <c r="P147" i="27"/>
  <c r="Q137" i="27"/>
  <c r="P137" i="27"/>
  <c r="Q136" i="27"/>
  <c r="P136" i="27"/>
  <c r="Q145" i="27"/>
  <c r="P145" i="27"/>
  <c r="Q131" i="27"/>
  <c r="P131" i="27"/>
  <c r="Q130" i="27"/>
  <c r="P130" i="27"/>
  <c r="Q132" i="27"/>
  <c r="P132" i="27"/>
  <c r="Q127" i="27"/>
  <c r="P127" i="27"/>
  <c r="Q126" i="27"/>
  <c r="P126" i="27"/>
  <c r="Q125" i="27"/>
  <c r="P125" i="27"/>
  <c r="Q134" i="27"/>
  <c r="P134" i="27"/>
  <c r="Q128" i="27"/>
  <c r="P128" i="27"/>
  <c r="Q124" i="27"/>
  <c r="P124" i="27"/>
  <c r="Q133" i="27"/>
  <c r="P133" i="27"/>
  <c r="Q129" i="27"/>
  <c r="P129" i="27"/>
  <c r="Q117" i="27"/>
  <c r="P117" i="27"/>
  <c r="Q118" i="27"/>
  <c r="P118" i="27"/>
  <c r="Q121" i="27"/>
  <c r="P121" i="27"/>
  <c r="Q120" i="27"/>
  <c r="P120" i="27"/>
  <c r="Q119" i="27"/>
  <c r="P119" i="27"/>
  <c r="Q122" i="27"/>
  <c r="P122" i="27"/>
  <c r="Q114" i="27"/>
  <c r="P114" i="27"/>
  <c r="Q112" i="27"/>
  <c r="P112" i="27"/>
  <c r="Q111" i="27"/>
  <c r="P111" i="27"/>
  <c r="Q113" i="27"/>
  <c r="P113" i="27"/>
  <c r="Q116" i="27"/>
  <c r="P116" i="27"/>
  <c r="Q115" i="27"/>
  <c r="P115" i="27"/>
  <c r="Q97" i="27"/>
  <c r="P97" i="27"/>
  <c r="Q104" i="27"/>
  <c r="P104" i="27"/>
  <c r="Q99" i="27"/>
  <c r="P99" i="27"/>
  <c r="Q106" i="27"/>
  <c r="P106" i="27"/>
  <c r="Q98" i="27"/>
  <c r="P98" i="27"/>
  <c r="Q95" i="27"/>
  <c r="P95" i="27"/>
  <c r="Q93" i="27"/>
  <c r="P93" i="27"/>
  <c r="Q91" i="27"/>
  <c r="P91" i="27"/>
  <c r="Q100" i="27"/>
  <c r="P100" i="27"/>
  <c r="Q96" i="27"/>
  <c r="P96" i="27"/>
  <c r="Q101" i="27"/>
  <c r="P101" i="27"/>
  <c r="Q94" i="27"/>
  <c r="P94" i="27"/>
  <c r="Q109" i="27"/>
  <c r="P109" i="27"/>
  <c r="Q105" i="27"/>
  <c r="P105" i="27"/>
  <c r="Q108" i="27"/>
  <c r="P108" i="27"/>
  <c r="Q102" i="27"/>
  <c r="P102" i="27"/>
  <c r="Q92" i="27"/>
  <c r="P92" i="27"/>
  <c r="Q103" i="27"/>
  <c r="P103" i="27"/>
  <c r="Q107" i="27"/>
  <c r="P107" i="27"/>
  <c r="Q76" i="27"/>
  <c r="P76" i="27"/>
  <c r="Q77" i="27"/>
  <c r="P77" i="27"/>
  <c r="Q89" i="27"/>
  <c r="P89" i="27"/>
  <c r="Q73" i="27"/>
  <c r="P73" i="27"/>
  <c r="Q87" i="27"/>
  <c r="P87" i="27"/>
  <c r="Q88" i="27"/>
  <c r="P88" i="27"/>
  <c r="Q71" i="27"/>
  <c r="P71" i="27"/>
  <c r="Q72" i="27"/>
  <c r="P72" i="27"/>
  <c r="Q70" i="27"/>
  <c r="P70" i="27"/>
  <c r="Q83" i="27"/>
  <c r="P83" i="27"/>
  <c r="Q79" i="27"/>
  <c r="P79" i="27"/>
  <c r="Q78" i="27"/>
  <c r="P78" i="27"/>
  <c r="Q84" i="27"/>
  <c r="P84" i="27"/>
  <c r="Q80" i="27"/>
  <c r="P80" i="27"/>
  <c r="Q81" i="27"/>
  <c r="P81" i="27"/>
  <c r="Q82" i="27"/>
  <c r="P82" i="27"/>
  <c r="Q86" i="27"/>
  <c r="P86" i="27"/>
  <c r="Q74" i="27"/>
  <c r="P74" i="27"/>
  <c r="Q85" i="27"/>
  <c r="P85" i="27"/>
  <c r="Q67" i="27"/>
  <c r="Q61" i="27"/>
  <c r="P61" i="27"/>
  <c r="Q59" i="27"/>
  <c r="P59" i="27"/>
  <c r="Q58" i="27"/>
  <c r="P58" i="27"/>
  <c r="Q66" i="27"/>
  <c r="Q64" i="27"/>
  <c r="P64" i="27"/>
  <c r="Q63" i="27"/>
  <c r="P63" i="27"/>
  <c r="Q65" i="27"/>
  <c r="P65" i="27"/>
  <c r="Q62" i="27"/>
  <c r="P62" i="27"/>
  <c r="Q50" i="27"/>
  <c r="P50" i="27"/>
  <c r="Q51" i="27"/>
  <c r="P51" i="27"/>
  <c r="Q49" i="27"/>
  <c r="P49" i="27"/>
  <c r="Q55" i="27"/>
  <c r="P55" i="27"/>
  <c r="Q53" i="27"/>
  <c r="P53" i="27"/>
  <c r="Q54" i="27"/>
  <c r="P54" i="27"/>
  <c r="Q52" i="27"/>
  <c r="P52" i="27"/>
  <c r="Q48" i="27"/>
  <c r="P48" i="27"/>
  <c r="Q47" i="27"/>
  <c r="P47" i="27"/>
  <c r="Q36" i="27"/>
  <c r="P36" i="27"/>
  <c r="Q40" i="27"/>
  <c r="P40" i="27"/>
  <c r="Q37" i="27"/>
  <c r="P37" i="27"/>
  <c r="Q35" i="27"/>
  <c r="P35" i="27"/>
  <c r="Q41" i="27"/>
  <c r="P41" i="27"/>
  <c r="Q38" i="27"/>
  <c r="P38" i="27"/>
  <c r="Q39" i="27"/>
  <c r="P39" i="27"/>
  <c r="Q32" i="27"/>
  <c r="P32" i="27"/>
  <c r="Q23" i="27"/>
  <c r="P23" i="27"/>
  <c r="Q22" i="27"/>
  <c r="P22" i="27"/>
  <c r="Q27" i="27"/>
  <c r="P27" i="27"/>
  <c r="Q28" i="27"/>
  <c r="P28" i="27"/>
  <c r="Q24" i="27"/>
  <c r="P24" i="27"/>
  <c r="Q26" i="27"/>
  <c r="P26" i="27"/>
  <c r="Q25" i="27"/>
  <c r="P25" i="27"/>
  <c r="Q19" i="27"/>
  <c r="P19" i="27"/>
  <c r="Q20" i="27"/>
  <c r="P20" i="27"/>
  <c r="Q15" i="27"/>
  <c r="P15" i="27"/>
  <c r="Q13" i="27"/>
  <c r="P13" i="27"/>
  <c r="Q14" i="27"/>
  <c r="P14" i="27"/>
  <c r="Q17" i="27"/>
  <c r="P17" i="27"/>
  <c r="C6" i="27" s="1"/>
  <c r="Q16" i="27"/>
  <c r="P16" i="27"/>
  <c r="P260" i="27" l="1"/>
  <c r="H274" i="27"/>
  <c r="C5" i="27"/>
  <c r="C4" i="27"/>
  <c r="R264" i="27"/>
  <c r="R266" i="27"/>
  <c r="R268" i="27"/>
  <c r="R223" i="27"/>
  <c r="R194" i="27"/>
  <c r="R205" i="27"/>
  <c r="R201" i="27"/>
  <c r="R216" i="27"/>
  <c r="R242" i="27"/>
  <c r="R260" i="27"/>
  <c r="R132" i="27"/>
  <c r="R131" i="27"/>
  <c r="R152" i="27"/>
  <c r="R154" i="27"/>
  <c r="R151" i="27"/>
  <c r="R170" i="27"/>
  <c r="R48" i="27"/>
  <c r="R62" i="27"/>
  <c r="R67" i="27"/>
  <c r="R74" i="27"/>
  <c r="R82" i="27"/>
  <c r="R14" i="27"/>
  <c r="R97" i="27"/>
  <c r="R117" i="27"/>
  <c r="R77" i="27"/>
  <c r="R158" i="27"/>
  <c r="R265" i="27"/>
  <c r="R24" i="27"/>
  <c r="R41" i="27"/>
  <c r="R37" i="27"/>
  <c r="R100" i="27"/>
  <c r="R186" i="27"/>
  <c r="R27" i="27"/>
  <c r="R23" i="27"/>
  <c r="R136" i="27"/>
  <c r="R147" i="27"/>
  <c r="R162" i="27"/>
  <c r="R181" i="27"/>
  <c r="R232" i="27"/>
  <c r="R15" i="27"/>
  <c r="R19" i="27"/>
  <c r="R63" i="27"/>
  <c r="R66" i="27"/>
  <c r="R107" i="27"/>
  <c r="R92" i="27"/>
  <c r="R116" i="27"/>
  <c r="R111" i="27"/>
  <c r="R133" i="27"/>
  <c r="R124" i="27"/>
  <c r="R146" i="27"/>
  <c r="R148" i="27"/>
  <c r="R174" i="27"/>
  <c r="R173" i="27"/>
  <c r="R167" i="27"/>
  <c r="R177" i="27"/>
  <c r="R182" i="27"/>
  <c r="R195" i="27"/>
  <c r="R211" i="27"/>
  <c r="R220" i="27"/>
  <c r="R229" i="27"/>
  <c r="R269" i="27"/>
  <c r="R271" i="27"/>
  <c r="R39" i="27"/>
  <c r="R54" i="27"/>
  <c r="R55" i="27"/>
  <c r="R78" i="27"/>
  <c r="R88" i="27"/>
  <c r="R73" i="27"/>
  <c r="R108" i="27"/>
  <c r="R109" i="27"/>
  <c r="R98" i="27"/>
  <c r="R119" i="27"/>
  <c r="R126" i="27"/>
  <c r="R140" i="27"/>
  <c r="R208" i="27"/>
  <c r="R231" i="27"/>
  <c r="R16" i="27"/>
  <c r="R25" i="27"/>
  <c r="R32" i="27"/>
  <c r="R36" i="27"/>
  <c r="R51" i="27"/>
  <c r="R59" i="27"/>
  <c r="R80" i="27"/>
  <c r="R114" i="27"/>
  <c r="R134" i="27"/>
  <c r="R144" i="27"/>
  <c r="R210" i="27"/>
  <c r="R234" i="27"/>
  <c r="R83" i="27"/>
  <c r="R101" i="27"/>
  <c r="R93" i="27"/>
  <c r="R99" i="27"/>
  <c r="R121" i="27"/>
  <c r="R163" i="27"/>
  <c r="R165" i="27"/>
  <c r="R169" i="27"/>
  <c r="R179" i="27"/>
  <c r="R189" i="27"/>
  <c r="R183" i="27"/>
  <c r="R193" i="27"/>
  <c r="R206" i="27"/>
  <c r="R197" i="27"/>
  <c r="R199" i="27"/>
  <c r="R218" i="27"/>
  <c r="R219" i="27"/>
  <c r="R225" i="27"/>
  <c r="R267" i="27"/>
  <c r="R270" i="27"/>
  <c r="R13" i="27"/>
  <c r="R28" i="27"/>
  <c r="R38" i="27"/>
  <c r="R40" i="27"/>
  <c r="R52" i="27"/>
  <c r="R49" i="27"/>
  <c r="R65" i="27"/>
  <c r="R58" i="27"/>
  <c r="R85" i="27"/>
  <c r="R81" i="27"/>
  <c r="R79" i="27"/>
  <c r="R72" i="27"/>
  <c r="R89" i="27"/>
  <c r="R76" i="27"/>
  <c r="R102" i="27"/>
  <c r="R94" i="27"/>
  <c r="R91" i="27"/>
  <c r="R106" i="27"/>
  <c r="R115" i="27"/>
  <c r="R112" i="27"/>
  <c r="R120" i="27"/>
  <c r="R129" i="27"/>
  <c r="R128" i="27"/>
  <c r="R127" i="27"/>
  <c r="R145" i="27"/>
  <c r="R139" i="27"/>
  <c r="R141" i="27"/>
  <c r="R143" i="27"/>
  <c r="R155" i="27"/>
  <c r="R172" i="27"/>
  <c r="R159" i="27"/>
  <c r="R164" i="27"/>
  <c r="R168" i="27"/>
  <c r="R157" i="27"/>
  <c r="R178" i="27"/>
  <c r="R185" i="27"/>
  <c r="R187" i="27"/>
  <c r="R190" i="27"/>
  <c r="R198" i="27"/>
  <c r="R213" i="27"/>
  <c r="R203" i="27"/>
  <c r="R207" i="27"/>
  <c r="R212" i="27"/>
  <c r="R215" i="27"/>
  <c r="R214" i="27"/>
  <c r="R224" i="27"/>
  <c r="R230" i="27"/>
  <c r="R228" i="27"/>
  <c r="R244" i="27"/>
  <c r="Q274" i="27"/>
  <c r="R272" i="27" s="1"/>
  <c r="P274" i="27"/>
  <c r="R17" i="27"/>
  <c r="R20" i="27"/>
  <c r="R26" i="27"/>
  <c r="R22" i="27"/>
  <c r="R35" i="27"/>
  <c r="R47" i="27"/>
  <c r="R53" i="27"/>
  <c r="R50" i="27"/>
  <c r="R64" i="27"/>
  <c r="R61" i="27"/>
  <c r="R86" i="27"/>
  <c r="R84" i="27"/>
  <c r="R70" i="27"/>
  <c r="R71" i="27"/>
  <c r="R87" i="27"/>
  <c r="R103" i="27"/>
  <c r="R105" i="27"/>
  <c r="R96" i="27"/>
  <c r="R95" i="27"/>
  <c r="R104" i="27"/>
  <c r="R113" i="27"/>
  <c r="R122" i="27"/>
  <c r="R118" i="27"/>
  <c r="R125" i="27"/>
  <c r="R130" i="27"/>
  <c r="R137" i="27"/>
  <c r="R142" i="27"/>
  <c r="R138" i="27"/>
  <c r="R150" i="27"/>
  <c r="R153" i="27"/>
  <c r="R171" i="27"/>
  <c r="R160" i="27"/>
  <c r="R166" i="27"/>
  <c r="R161" i="27"/>
  <c r="R176" i="27"/>
  <c r="R180" i="27"/>
  <c r="R184" i="27"/>
  <c r="R188" i="27"/>
  <c r="R209" i="27"/>
  <c r="R204" i="27"/>
  <c r="R192" i="27"/>
  <c r="R196" i="27"/>
  <c r="R200" i="27"/>
  <c r="R202" i="27"/>
  <c r="R217" i="27"/>
  <c r="R222" i="27"/>
  <c r="R226" i="27"/>
  <c r="R233" i="27"/>
  <c r="R241" i="27"/>
  <c r="C7" i="27" l="1"/>
  <c r="R274" i="27"/>
</calcChain>
</file>

<file path=xl/sharedStrings.xml><?xml version="1.0" encoding="utf-8"?>
<sst xmlns="http://schemas.openxmlformats.org/spreadsheetml/2006/main" count="721" uniqueCount="493">
  <si>
    <t>A La Carte</t>
  </si>
  <si>
    <t>DATE</t>
  </si>
  <si>
    <t>Vendor</t>
  </si>
  <si>
    <t>GP1594</t>
  </si>
  <si>
    <t>PE1727</t>
  </si>
  <si>
    <t>PE767</t>
  </si>
  <si>
    <t>PE1665</t>
  </si>
  <si>
    <t>PE1685</t>
  </si>
  <si>
    <t>PE142</t>
  </si>
  <si>
    <t>PE78</t>
  </si>
  <si>
    <t>SE300</t>
  </si>
  <si>
    <t>PE676</t>
  </si>
  <si>
    <t>PY785</t>
  </si>
  <si>
    <t>PE126C</t>
  </si>
  <si>
    <t>PE126A</t>
  </si>
  <si>
    <t xml:space="preserve">PY561 </t>
  </si>
  <si>
    <t xml:space="preserve">PY560 </t>
  </si>
  <si>
    <t xml:space="preserve">PY559 </t>
  </si>
  <si>
    <t>AC942</t>
  </si>
  <si>
    <t>AS2000</t>
  </si>
  <si>
    <t>AC902001</t>
  </si>
  <si>
    <t>AC902010</t>
  </si>
  <si>
    <t>AC902003</t>
  </si>
  <si>
    <t>AC902011</t>
  </si>
  <si>
    <t>AC902008</t>
  </si>
  <si>
    <t>AC902012</t>
  </si>
  <si>
    <t>AC902009</t>
  </si>
  <si>
    <t>AC902004</t>
  </si>
  <si>
    <t>AC902002</t>
  </si>
  <si>
    <t>AC902007</t>
  </si>
  <si>
    <t>AC822</t>
  </si>
  <si>
    <t>AC724</t>
  </si>
  <si>
    <t xml:space="preserve">AS125 </t>
  </si>
  <si>
    <t>AS635</t>
  </si>
  <si>
    <t>GL604</t>
  </si>
  <si>
    <t>GL425</t>
  </si>
  <si>
    <t>PT2978</t>
  </si>
  <si>
    <t>PT2979</t>
  </si>
  <si>
    <t>PT2980</t>
  </si>
  <si>
    <t>PT2982</t>
  </si>
  <si>
    <t>PT2988</t>
  </si>
  <si>
    <t>PT2984</t>
  </si>
  <si>
    <t>PT2985</t>
  </si>
  <si>
    <t>PT2986</t>
  </si>
  <si>
    <t>PT2987</t>
  </si>
  <si>
    <t>PT3265</t>
  </si>
  <si>
    <t>AB80</t>
  </si>
  <si>
    <t>AB81</t>
  </si>
  <si>
    <t>AB3699</t>
  </si>
  <si>
    <t>FA3374</t>
  </si>
  <si>
    <t>FA3365</t>
  </si>
  <si>
    <t>FA3187</t>
  </si>
  <si>
    <t>FA3399</t>
  </si>
  <si>
    <t>FA3372</t>
  </si>
  <si>
    <t>SC1174</t>
  </si>
  <si>
    <t>SC550</t>
  </si>
  <si>
    <t>SC1126</t>
  </si>
  <si>
    <t>SC1013</t>
  </si>
  <si>
    <t>SC967</t>
  </si>
  <si>
    <t>SC968</t>
  </si>
  <si>
    <t>SC890</t>
  </si>
  <si>
    <t>SC883</t>
  </si>
  <si>
    <t>SC921</t>
  </si>
  <si>
    <t>SC1122</t>
  </si>
  <si>
    <t>YA22C</t>
  </si>
  <si>
    <t>YA22B</t>
  </si>
  <si>
    <t>TR106</t>
  </si>
  <si>
    <t>CC687X</t>
  </si>
  <si>
    <t>BE1207</t>
  </si>
  <si>
    <t>TR173</t>
  </si>
  <si>
    <t>TR217</t>
  </si>
  <si>
    <t>TR166</t>
  </si>
  <si>
    <t>BE943</t>
  </si>
  <si>
    <t>BE1117</t>
  </si>
  <si>
    <t>BE941</t>
  </si>
  <si>
    <t>BE939</t>
  </si>
  <si>
    <t>BE959</t>
  </si>
  <si>
    <t>BE936</t>
  </si>
  <si>
    <t>BE958</t>
  </si>
  <si>
    <t>BE935</t>
  </si>
  <si>
    <t>LA290</t>
  </si>
  <si>
    <t>LA291</t>
  </si>
  <si>
    <t>LA388</t>
  </si>
  <si>
    <t>LA387</t>
  </si>
  <si>
    <t>LA433</t>
  </si>
  <si>
    <t>LA435</t>
  </si>
  <si>
    <t>LA440</t>
  </si>
  <si>
    <t>LA437</t>
  </si>
  <si>
    <t>LA434</t>
  </si>
  <si>
    <t>LA438</t>
  </si>
  <si>
    <t>LA464</t>
  </si>
  <si>
    <t>LA439</t>
  </si>
  <si>
    <t>LA436</t>
  </si>
  <si>
    <t>LA441</t>
  </si>
  <si>
    <t>LA442</t>
  </si>
  <si>
    <t>LA201X</t>
  </si>
  <si>
    <t>MA46NA</t>
  </si>
  <si>
    <t>WD615</t>
  </si>
  <si>
    <t>WD3057</t>
  </si>
  <si>
    <t>PT3359</t>
  </si>
  <si>
    <t>CS425</t>
  </si>
  <si>
    <t>AC956</t>
  </si>
  <si>
    <t xml:space="preserve">W10246 </t>
  </si>
  <si>
    <t xml:space="preserve">SL1251 </t>
  </si>
  <si>
    <t>W9907</t>
  </si>
  <si>
    <t>Scout Shop</t>
  </si>
  <si>
    <t>S&amp;S</t>
  </si>
  <si>
    <t>GL578</t>
  </si>
  <si>
    <t>Oriental Trading</t>
  </si>
  <si>
    <t>SL7764</t>
  </si>
  <si>
    <t>TT777</t>
  </si>
  <si>
    <t>SC312</t>
  </si>
  <si>
    <t>SC672</t>
  </si>
  <si>
    <t>SC1098</t>
  </si>
  <si>
    <t>Optional Items for Tiger Program</t>
  </si>
  <si>
    <t>Optional Items for Webelos Program</t>
  </si>
  <si>
    <t>District</t>
  </si>
  <si>
    <t>TOTAL</t>
  </si>
  <si>
    <t>Quantity</t>
  </si>
  <si>
    <t>GP1010</t>
  </si>
  <si>
    <t>Optional Items for Bear Program</t>
  </si>
  <si>
    <t>GP3045</t>
  </si>
  <si>
    <t>CL284</t>
  </si>
  <si>
    <t>GL630</t>
  </si>
  <si>
    <t>AB3743</t>
  </si>
  <si>
    <t xml:space="preserve">SL2146  </t>
  </si>
  <si>
    <t>CS700</t>
  </si>
  <si>
    <t>FA3443</t>
  </si>
  <si>
    <t>SC800</t>
  </si>
  <si>
    <t>SC1072</t>
  </si>
  <si>
    <t>SC898</t>
  </si>
  <si>
    <t>W10075</t>
  </si>
  <si>
    <t>W9765004</t>
  </si>
  <si>
    <t>TT793</t>
  </si>
  <si>
    <t>DESCRIPTION</t>
  </si>
  <si>
    <t>LN1034</t>
  </si>
  <si>
    <t>CO117</t>
  </si>
  <si>
    <t>Optional Items for Wolf Program</t>
  </si>
  <si>
    <t>Bear Program Items</t>
  </si>
  <si>
    <t>FA3288</t>
  </si>
  <si>
    <t>JE196</t>
  </si>
  <si>
    <t>Webelos Program Items</t>
  </si>
  <si>
    <t>Tiger Program Items</t>
  </si>
  <si>
    <t>CO185</t>
  </si>
  <si>
    <t>SC846</t>
  </si>
  <si>
    <t>PE431</t>
  </si>
  <si>
    <t>DE7201</t>
  </si>
  <si>
    <t>WD452</t>
  </si>
  <si>
    <t>GP3010</t>
  </si>
  <si>
    <t>TR158</t>
  </si>
  <si>
    <t>AC737</t>
  </si>
  <si>
    <t>GP1961</t>
  </si>
  <si>
    <t>IN-48/4902</t>
  </si>
  <si>
    <t>CM166</t>
  </si>
  <si>
    <t>FA3373</t>
  </si>
  <si>
    <t>BE9800</t>
  </si>
  <si>
    <t>SC313A</t>
  </si>
  <si>
    <t>SC743</t>
  </si>
  <si>
    <t>FA3236</t>
  </si>
  <si>
    <t>AS210</t>
  </si>
  <si>
    <t>PE1163</t>
  </si>
  <si>
    <t>CL304</t>
  </si>
  <si>
    <t>BE1280</t>
  </si>
  <si>
    <t>GP888</t>
  </si>
  <si>
    <t>FA3252</t>
  </si>
  <si>
    <t>FA3254</t>
  </si>
  <si>
    <t>FA3253</t>
  </si>
  <si>
    <t>TT8020</t>
  </si>
  <si>
    <t>Wolf Program Items</t>
  </si>
  <si>
    <t>GL597</t>
  </si>
  <si>
    <t>In Stock</t>
  </si>
  <si>
    <t>PE1793</t>
  </si>
  <si>
    <t>AC970</t>
  </si>
  <si>
    <t>#1</t>
  </si>
  <si>
    <t>#2</t>
  </si>
  <si>
    <t>#3</t>
  </si>
  <si>
    <t>NOTES</t>
  </si>
  <si>
    <t>PHONE #</t>
  </si>
  <si>
    <t>#1 QUAN RECD</t>
  </si>
  <si>
    <t>#2 QUAN RECD</t>
  </si>
  <si>
    <t>Ret Amt</t>
  </si>
  <si>
    <t>Net Amt</t>
  </si>
  <si>
    <t>Chenille Stems, Feathers, Glitter, Pom Poms, Pony Beads &amp; other stuff</t>
  </si>
  <si>
    <t>Crayons, Markers &amp; Pencils</t>
  </si>
  <si>
    <t>SC866</t>
  </si>
  <si>
    <t>Fabric Items, Puppets &amp; Yarn</t>
  </si>
  <si>
    <t>YA1224001</t>
  </si>
  <si>
    <t>YA1224023</t>
  </si>
  <si>
    <t>YA1224030</t>
  </si>
  <si>
    <t>YA1224047</t>
  </si>
  <si>
    <t>YA1224051</t>
  </si>
  <si>
    <t>YA1224060</t>
  </si>
  <si>
    <t>Fasteners, Glues &amp; Tapes</t>
  </si>
  <si>
    <t>AS658001</t>
  </si>
  <si>
    <t>GL419X</t>
  </si>
  <si>
    <t>AC902005</t>
  </si>
  <si>
    <t>Games &amp; Outdoor Skills</t>
  </si>
  <si>
    <t>W2368</t>
  </si>
  <si>
    <t>Lacing &amp; Lanyards</t>
  </si>
  <si>
    <t>LA468</t>
  </si>
  <si>
    <t>Paint &amp; Brushes</t>
  </si>
  <si>
    <t>Paper &amp; Plastic Products</t>
  </si>
  <si>
    <t>PE1844</t>
  </si>
  <si>
    <t>PY81</t>
  </si>
  <si>
    <t>SL838002</t>
  </si>
  <si>
    <t>SL838003</t>
  </si>
  <si>
    <t>SL838004</t>
  </si>
  <si>
    <t>SL838005</t>
  </si>
  <si>
    <t>SL838006</t>
  </si>
  <si>
    <t>SL838007</t>
  </si>
  <si>
    <t>SL838008</t>
  </si>
  <si>
    <t>Tools</t>
  </si>
  <si>
    <t>AC1013</t>
  </si>
  <si>
    <t>SC200</t>
  </si>
  <si>
    <t>Wood Supplies</t>
  </si>
  <si>
    <t>Decorations &amp; Giveaways</t>
  </si>
  <si>
    <t>IN-39/1665</t>
  </si>
  <si>
    <t>IN-64/45</t>
  </si>
  <si>
    <t>CO47</t>
  </si>
  <si>
    <t>GP2113</t>
  </si>
  <si>
    <t>GA36</t>
  </si>
  <si>
    <t>(order drinking straws from a la carte--paper/plastic, below)</t>
  </si>
  <si>
    <t>(order felt for marble bags from a la carte--fabric items, below)</t>
  </si>
  <si>
    <t>(order clothespins from a la carte--wood supplies, below)</t>
  </si>
  <si>
    <t>WD50X12</t>
  </si>
  <si>
    <t>TT788</t>
  </si>
  <si>
    <t>(order latex balloons from Wolf program, above)</t>
  </si>
  <si>
    <t>(order mini storage container from a la carte--plastic list below)</t>
  </si>
  <si>
    <t>JE190001</t>
  </si>
  <si>
    <t>JE190002</t>
  </si>
  <si>
    <t>JE190003</t>
  </si>
  <si>
    <t>JE190006</t>
  </si>
  <si>
    <t xml:space="preserve">#1  </t>
  </si>
  <si>
    <t>Date of order</t>
  </si>
  <si>
    <t>W10994</t>
  </si>
  <si>
    <t>PL803</t>
  </si>
  <si>
    <t>VENDOR</t>
  </si>
  <si>
    <t xml:space="preserve">OTHER - Item # </t>
  </si>
  <si>
    <t>ORDER FORM 2017</t>
  </si>
  <si>
    <t>Order #</t>
  </si>
  <si>
    <t>ALL RETURNS MUST BE RECEIVED BY THE FRIDAY OF THE WEEK AFTER THE CLOSE OF YOUR CAMP</t>
  </si>
  <si>
    <t>IN-12597322</t>
  </si>
  <si>
    <t>IN-13596677</t>
  </si>
  <si>
    <t>Safari picture frame magnet craft kit (pkg of 12)</t>
  </si>
  <si>
    <t>IN-13599674</t>
  </si>
  <si>
    <t>Safari characters backdrop (19 pieces)</t>
  </si>
  <si>
    <t>IN-13680216</t>
  </si>
  <si>
    <t>IN-13687364</t>
  </si>
  <si>
    <t>IN-13718508</t>
  </si>
  <si>
    <t>African safari backdrop (each)</t>
  </si>
  <si>
    <t>IN-13742034</t>
  </si>
  <si>
    <t>Safari animal bulletin board cutouts (pkg of 48)</t>
  </si>
  <si>
    <t>IN-13742304</t>
  </si>
  <si>
    <t>Safari toy assortment (pkg of 250)</t>
  </si>
  <si>
    <t>IN-13742582</t>
  </si>
  <si>
    <t>Safari animal name tags/labels (roll of 100)</t>
  </si>
  <si>
    <t>IN-15/101</t>
  </si>
  <si>
    <t>IN-15/12</t>
  </si>
  <si>
    <t>IN-15/15</t>
  </si>
  <si>
    <t>Animal print bandanas (pkg of 12)</t>
  </si>
  <si>
    <t>IN-24/2131</t>
  </si>
  <si>
    <t>Animal print rubber bracelets (pkg of 12)</t>
  </si>
  <si>
    <t>IN-24/2553</t>
  </si>
  <si>
    <t>Shark tooth necklace craft kit (set of 12)</t>
  </si>
  <si>
    <t>IN-25/1340</t>
  </si>
  <si>
    <t>Animal masks (pkg of 12)</t>
  </si>
  <si>
    <t>IN-39/139</t>
  </si>
  <si>
    <t>IN-5/667</t>
  </si>
  <si>
    <t>Safari visor assortment (pkg of 12)</t>
  </si>
  <si>
    <t>IN-70/7504</t>
  </si>
  <si>
    <t>Zoo animal hanging swirls (pkg of 12)</t>
  </si>
  <si>
    <t>BE867</t>
  </si>
  <si>
    <t>OC1008</t>
  </si>
  <si>
    <t>SC1002</t>
  </si>
  <si>
    <t>SZ660</t>
  </si>
  <si>
    <t>#3 QUAN RECD</t>
  </si>
  <si>
    <t>ORDERS RECEIVED BY (PLEASE PRINT NAME)</t>
  </si>
  <si>
    <t>NO RETURNS OR REFUNDS ON ANY ITEMS ORDERED IN THE "DECORATIONS &amp; GIVEAWAYS" SECTION OF THIS FORM</t>
  </si>
  <si>
    <t>NO RETURNS OR REFUNDS ON ANY ITEMS ORDERED IN THE "OTHER" SECTION OF THIS FORM</t>
  </si>
  <si>
    <t>NO RETURNS OR REFUNDS ON ANY ITEMS ORDERED IN THE "DECORATIONS  &amp; GIVEAWAYS" OR "OTHER" SECTIONS OF THIS FORM</t>
  </si>
  <si>
    <t>Bandanas, white (pack of 12)</t>
  </si>
  <si>
    <t>Balloons, 9"latex, assorted colors (bag of 144)</t>
  </si>
  <si>
    <t>Shields, blank pasteboard (each)</t>
  </si>
  <si>
    <t>Turtle bank (each)</t>
  </si>
  <si>
    <t>Face masks, blank pasteboard (each)</t>
  </si>
  <si>
    <t>Raingutter regatta (each)</t>
  </si>
  <si>
    <t>Raingutter raceway, inflatable (each)</t>
  </si>
  <si>
    <t>Compass, basic orienteering (each)</t>
  </si>
  <si>
    <t>Whittling chip (each)</t>
  </si>
  <si>
    <t>Toolbox kit (each)</t>
  </si>
  <si>
    <t>Mosaic cement, 2 lbs. (enough for 14-16 projects)</t>
  </si>
  <si>
    <t>Clay, air dry (25 lbs)</t>
  </si>
  <si>
    <t>Tie dye kit (enough for 36 shirts)</t>
  </si>
  <si>
    <t>Tie dye refill, 2/3 oz., turquoise (enough for 8-10 shirts)</t>
  </si>
  <si>
    <t>Tie dye refill, 2/3 oz., fuchsia (enough for 8-10 shirts)</t>
  </si>
  <si>
    <t>Tie dye refill, 2/3 oz., yellow (enough for 8-10 shirts)</t>
  </si>
  <si>
    <t>Launcher craft kit (pack of 12)</t>
  </si>
  <si>
    <t>Origami paper, 5 7/8" square (pack of 100)</t>
  </si>
  <si>
    <t>Parachute cord, 550 lb., black (100'--enough for 12)</t>
  </si>
  <si>
    <t>Parachute cord, 550 lb., white (100'--enough for 12)</t>
  </si>
  <si>
    <t>Parachute cord, 550 lb., camo (100'--enough for 12)</t>
  </si>
  <si>
    <t>Parachute cord, 550 lb., turquoise (100'--enough for 12)</t>
  </si>
  <si>
    <t>Para-cord buckle sets, 12mm (pack of 36)</t>
  </si>
  <si>
    <t>Backpacks, blank cotton (makes 12)</t>
  </si>
  <si>
    <t>Hand puppets, blank fabric (pack of 12)</t>
  </si>
  <si>
    <t>Marbles, 25 count bag (each)</t>
  </si>
  <si>
    <t>Clay, 1 oz. pkgs, asrtd colors  (pack of 75)</t>
  </si>
  <si>
    <t>Parachute cord bracelet craft kit, asstd colors (pack of 24)</t>
  </si>
  <si>
    <t>Pony beads, opaque, royal blue (bag of 850)</t>
  </si>
  <si>
    <t>Pony beads, opaque, red (bag of 850)</t>
  </si>
  <si>
    <t>Pony beads, opaque, green (bag of 850)</t>
  </si>
  <si>
    <t>Pony beads, opaque, yellow (bag of 850)</t>
  </si>
  <si>
    <t>Pony beads, opaque, asstd colors (bag of 850)</t>
  </si>
  <si>
    <t>Pony beads, opaque, black (bag of 850)</t>
  </si>
  <si>
    <t>Pony beads, opaque, white (bag of 850)</t>
  </si>
  <si>
    <t>Chenille stems 12" X 6 mm, standard colors (pack of 100)</t>
  </si>
  <si>
    <t>Cork foam board 16"X20" (pack of 2)</t>
  </si>
  <si>
    <t>Chenille stems, 12" X 6mm (pack of 1000)</t>
  </si>
  <si>
    <t>Wiggly eyes, glow-in-the-dark (pack of100)</t>
  </si>
  <si>
    <t>Wiggly eyes, asstd colors &amp; sizes (pack of 500)</t>
  </si>
  <si>
    <t>Feathers, duck quill (bag of 100)</t>
  </si>
  <si>
    <t>Wiggly eyes, peel &amp; stick, black (set of 500)</t>
  </si>
  <si>
    <t>Pom poms 1/2", asstd colors (pack of 100)</t>
  </si>
  <si>
    <t>Pom poms 1", asstd colors (pack of 100)</t>
  </si>
  <si>
    <t>Pencils, #2, with eraser (box of 144)</t>
  </si>
  <si>
    <t>Charcoal, square, compressed (box of 12)</t>
  </si>
  <si>
    <t>Eraser, pink (pack of 36)</t>
  </si>
  <si>
    <t>Colored pencils, 12 colors (box of 240)</t>
  </si>
  <si>
    <t>Crayons, regular, 16 colors (box of 832)</t>
  </si>
  <si>
    <t>Chalk, sidewalk (bucket of 20)</t>
  </si>
  <si>
    <t>Crayons, 8 colors (box of 800)</t>
  </si>
  <si>
    <t>Crayons, box of 8 colors (12 boxes)</t>
  </si>
  <si>
    <t>Colored pencils, short (box of 12)</t>
  </si>
  <si>
    <t>Ribbon (bag of 24 2-yd strips)</t>
  </si>
  <si>
    <t>Felt sheets, asstd colors, 9" X 12" (pack of 12)</t>
  </si>
  <si>
    <t>Felt sheets, assorted colors, 9" X 12" (pack of 96)</t>
  </si>
  <si>
    <t>Glue dots (roll of 200)</t>
  </si>
  <si>
    <t>Glue stick, purple (pack of 30)</t>
  </si>
  <si>
    <t>Paper fasteners (brads) (box of 100)</t>
  </si>
  <si>
    <t>Foam craft sheets</t>
  </si>
  <si>
    <t>Foam sheet assortment (pack of 78)</t>
  </si>
  <si>
    <t>Foam sheets, black (pack of 6)</t>
  </si>
  <si>
    <t>Foam sheets, white (pack of 6)</t>
  </si>
  <si>
    <t>Foam sheets, brown (pack of 6)</t>
  </si>
  <si>
    <t>Foam sheets, tan (pack of 6)</t>
  </si>
  <si>
    <t>Foam sheets, pink (pack of 6)</t>
  </si>
  <si>
    <t>Foam sheets, yellow (pack of 6)</t>
  </si>
  <si>
    <t>Foam sheets, orange (pack of 6)</t>
  </si>
  <si>
    <t>Foam sheets, red (pack of 6)</t>
  </si>
  <si>
    <t>Foam sheets, blue (pack of 6)</t>
  </si>
  <si>
    <t>Foam sheets, green (pack of 6)</t>
  </si>
  <si>
    <t>Foam sheets, purple (pack of 6)</t>
  </si>
  <si>
    <t>Table tennis balls (pack of 12)</t>
  </si>
  <si>
    <t>Water balloons (pack of 150)</t>
  </si>
  <si>
    <t>Lanyard hook, non-swivel eye (pack of 144)</t>
  </si>
  <si>
    <t>Paint pipettes, plastic (pkg of 12)</t>
  </si>
  <si>
    <t>Brush assortment pack, black bristle (pack of 72)</t>
  </si>
  <si>
    <t>Gloves, plastic disposable ( pack of 100)</t>
  </si>
  <si>
    <t>Paper bags, white (pack of 50)</t>
  </si>
  <si>
    <t>Spoons, plastic (box of 100)</t>
  </si>
  <si>
    <t>Knives, plastic (box of 100)</t>
  </si>
  <si>
    <t>Straws, plastic (pack of 100)</t>
  </si>
  <si>
    <t>Paper bags, asstd colors (pack of 28)</t>
  </si>
  <si>
    <t>Wristbands, orange (pack of 100)</t>
  </si>
  <si>
    <t>Wristbands, geen (pack of 100)</t>
  </si>
  <si>
    <t>Wristbands, rd (pack of 100)</t>
  </si>
  <si>
    <t>Wristbands, purple (pack of 100)</t>
  </si>
  <si>
    <t>Wristbands, yellow (pack of 100)</t>
  </si>
  <si>
    <t>Wristbands, blue (pack of 100)</t>
  </si>
  <si>
    <t>Wristbands, white (pack of 100)</t>
  </si>
  <si>
    <t>Laminator (up to 8 1/2" wide)</t>
  </si>
  <si>
    <t>Laminator refill cartridge (60 ft.)</t>
  </si>
  <si>
    <t>Craft sticks, budget (box of 1000)</t>
  </si>
  <si>
    <t>Craft sticks, jumbo (box of 500)</t>
  </si>
  <si>
    <t>Wooden plaques, unfinished (each)</t>
  </si>
  <si>
    <t>Bear claw beads (bag of 50)</t>
  </si>
  <si>
    <t>Dog tag necklaces craft kit (pack of 12)</t>
  </si>
  <si>
    <t>Bear claw necklace craft kit (pack of 8)</t>
  </si>
  <si>
    <t>Water bottle carabiner craft kit, leather (25 pack)</t>
  </si>
  <si>
    <t>Forks, plastic (box of 100)</t>
  </si>
  <si>
    <t>Pith helmets, adult, w/animal print band (pkg of 12)</t>
  </si>
  <si>
    <t>Safari straw hat, child's (pkg of 12)</t>
  </si>
  <si>
    <t>Safari pith helmet, child's (pkg of 12)</t>
  </si>
  <si>
    <t>1st order due 3/31/17, 2nd order due 4/15/17, 3rd order due 5/15/17</t>
  </si>
  <si>
    <t>LINE COST</t>
  </si>
  <si>
    <t>Pony beads, UV (bag of 500)</t>
  </si>
  <si>
    <t>Feathers, asstd fluff (bag of 200)</t>
  </si>
  <si>
    <t>Pony beads, chunky faceted star (bag of 125)</t>
  </si>
  <si>
    <t>Banners, felt, assorted colors (pack of 12)</t>
  </si>
  <si>
    <t>Hats, bucket, blank canvas, (pack of 12)</t>
  </si>
  <si>
    <t>Letters, felt adhesive (pack of 500)</t>
  </si>
  <si>
    <t>Kite craft kit, diamond shape (pack of 12)</t>
  </si>
  <si>
    <t>Rain gauge craft kit (pack of 36)</t>
  </si>
  <si>
    <t>Flags craft kit (pack of 12)</t>
  </si>
  <si>
    <t>Tangrams (set of 30)</t>
  </si>
  <si>
    <t>Markers, permanent (pack of 12)</t>
  </si>
  <si>
    <t>Markers, permanent (set of 24)</t>
  </si>
  <si>
    <t>Markers, washable (pack of 8 colors)</t>
  </si>
  <si>
    <t>Markers, broadline (pack of 12)</t>
  </si>
  <si>
    <t>Markers, broadline, 8 colors (pack of 200)</t>
  </si>
  <si>
    <t>Markers, fabric (box of 80 in 8 colors)</t>
  </si>
  <si>
    <t>Markers, fabric (set of 6 colors)</t>
  </si>
  <si>
    <t>Markers, dry erase (set of 8)</t>
  </si>
  <si>
    <t>Chalk, budget, multicolored (pack of 96)</t>
  </si>
  <si>
    <t>Game rings, hard plastic (pack of 12)</t>
  </si>
  <si>
    <t>Tile variety chips, glass--3 lbs.  (1,100 pieces)</t>
  </si>
  <si>
    <t>Tiles, clear multicolored, 3/8" square (bag of 1900)</t>
  </si>
  <si>
    <t>Coaster kit, wooden (pack of 12)  DOES NOT INCLUDE TILES</t>
  </si>
  <si>
    <t>Trinket box, unfinished wood (each)</t>
  </si>
  <si>
    <t xml:space="preserve">  </t>
  </si>
  <si>
    <t>(order budget wood plaques from a la carte--wood supplies, below)</t>
  </si>
  <si>
    <t>First aid kit, pocket (each)</t>
  </si>
  <si>
    <t>Compass game (each)</t>
  </si>
  <si>
    <t>Buttons, assorted craft (1 lb. bag)</t>
  </si>
  <si>
    <t xml:space="preserve">Tea lights. faux (pack of 12) </t>
  </si>
  <si>
    <t>Plaster of Paris (25-lb. bag)</t>
  </si>
  <si>
    <t>Markers, washable (set of 200)</t>
  </si>
  <si>
    <t>Yarn, acrylic, black (3 oz.)</t>
  </si>
  <si>
    <t>Yarn, acrylic, kelly green (3 oz.)</t>
  </si>
  <si>
    <t>Yarn, acrylic, lemon (3 oz.)</t>
  </si>
  <si>
    <t>Yarn, acrylic, scarlet (3 oz.)</t>
  </si>
  <si>
    <t>Yarn, acrylic, sky blue (3 oz.)</t>
  </si>
  <si>
    <t>Yarn, acrylic, white (3 oz.)</t>
  </si>
  <si>
    <t>Tape, duct, silver (10 yds.)</t>
  </si>
  <si>
    <t>Glue, white,  (4 oz.)</t>
  </si>
  <si>
    <t>Glue, white (gallon)</t>
  </si>
  <si>
    <t>Tape, masking (3/4", 60 yd)</t>
  </si>
  <si>
    <t>Rubber bands (1/4 lb.)</t>
  </si>
  <si>
    <t>Glue, quick dry tacky (4 oz.)</t>
  </si>
  <si>
    <t>Tape, transparent (1/2" X 36 yds.)</t>
  </si>
  <si>
    <t>Wood glue (8 oz.)</t>
  </si>
  <si>
    <t>Foam sheets, sticky backed, asstd colors (9"X12", pack of 10)</t>
  </si>
  <si>
    <t>Parachute (12')</t>
  </si>
  <si>
    <t>Pinewood derby kit (each)</t>
  </si>
  <si>
    <t>Beanbags, vinyl, (4", set of 12)</t>
  </si>
  <si>
    <t>Jute macramé string (3-ply, 210')</t>
  </si>
  <si>
    <t>Lacing, vinyl, neon orange (100 yds.)</t>
  </si>
  <si>
    <t>Lacing, vinyl, black (100 yds.)</t>
  </si>
  <si>
    <t>Lacing, vinyl, glow-in-the-dark (100 yds.)</t>
  </si>
  <si>
    <t>Lacing, vinyl, goldenrod yellow (100 yds.)</t>
  </si>
  <si>
    <t>Lacing, vinyl, green (100 yds.)</t>
  </si>
  <si>
    <t>Lacing, vinyl, light blue (100 yds.)</t>
  </si>
  <si>
    <t>Lacing, vinyl, neon blue (100 yds.)</t>
  </si>
  <si>
    <t>Lacing, vinyl, neon green (100 yds.)</t>
  </si>
  <si>
    <t>Lacing, vinyl, purple (100 yds.)</t>
  </si>
  <si>
    <t>Lacing, vinyl, red (100 yds.)</t>
  </si>
  <si>
    <t>Lacing, vinyl, royal blue (100 yds.)</t>
  </si>
  <si>
    <t>Lacing, vinyl, white (100 yes.)</t>
  </si>
  <si>
    <t>Lacing, suede, beige (1/8"X25 yds.)</t>
  </si>
  <si>
    <t>Lacing, suede, black (1/8"X25 yds.)</t>
  </si>
  <si>
    <t>Lacing, suede, dark brown (1/8"X25 yds.)</t>
  </si>
  <si>
    <t>Lacing, suede, medium brown (1/8"X25 yds.)</t>
  </si>
  <si>
    <t>Brush assortment pack, stubby, (1/2"X7 1/2", pack of 12)</t>
  </si>
  <si>
    <t>Brushes, foam (1", pack of 12)</t>
  </si>
  <si>
    <t>Brushes, foam (2", pack of 12)</t>
  </si>
  <si>
    <t>Paint, washable tempera, black (16 oz.)</t>
  </si>
  <si>
    <t>Paint, washable tempera, blue (16 oz.)</t>
  </si>
  <si>
    <t>Paint, washable tempera, brown (16 oz.)</t>
  </si>
  <si>
    <t>Paint, washable tempera, green (16 oz.)</t>
  </si>
  <si>
    <t>Paint, washable tempera, orange (16 oz.)</t>
  </si>
  <si>
    <t>Paint, washable tempera, red (16 oz.)</t>
  </si>
  <si>
    <t>Paint, washable tempera, violet (16 oz.)</t>
  </si>
  <si>
    <t>Paint, washable tempera, white (16 oz.)</t>
  </si>
  <si>
    <t>Paint, washable tempera, yellow (16 oz.)</t>
  </si>
  <si>
    <t>Paint, liquid watercolor (8 oz., set of 6 colors)</t>
  </si>
  <si>
    <t>Construction paper, heavy  (9"X12", 10-color asst, pack of 500)</t>
  </si>
  <si>
    <t>Card stock (65 lb, 10-color asst, pack of 100)</t>
  </si>
  <si>
    <t>Construction paper (12"X18", 10-color asst, pack of 250)</t>
  </si>
  <si>
    <t>Paper roll, craft, white (18"X 1,000')</t>
  </si>
  <si>
    <t>Drawing paper, bright white (9"X12", 50 lb,pack of 500)</t>
  </si>
  <si>
    <t>Index cards, (3"X5", pack of 100)</t>
  </si>
  <si>
    <t>Paper, nature print, (5"X7", pack of 30)</t>
  </si>
  <si>
    <t>Paper plates (6", pack of 100)</t>
  </si>
  <si>
    <t>Paper plates (9" pack of 100)</t>
  </si>
  <si>
    <t>Poster board,  white  (22" x 28", pack of 25)</t>
  </si>
  <si>
    <t>Spray bottles, plastic (16 oz, pack of 6)</t>
  </si>
  <si>
    <t>Spray bottles, plastic (4 oz, pack of 12)</t>
  </si>
  <si>
    <t>Storage container, square plastic (2")--limited quantities, while supplies last</t>
  </si>
  <si>
    <t>Table cover, white plastic (40"X100' roll)</t>
  </si>
  <si>
    <t>Tissue paper asst (20"X30", pack of 100)</t>
  </si>
  <si>
    <t>Paper punch, hand held (each)</t>
  </si>
  <si>
    <t>Ruler, plastic (12", pack of 9)</t>
  </si>
  <si>
    <t>Scissors, blunt tip (5 1/2", pack of 12)</t>
  </si>
  <si>
    <t>Clothespins, spring, (2 3/4", pack of 100)</t>
  </si>
  <si>
    <t>Sandpaper, fine grain (3"X5", pack of 12)</t>
  </si>
  <si>
    <t>Sandpaper, medium grain (3"X5", pack of 12)</t>
  </si>
  <si>
    <t>Wood stain, gel-based (16 oz, pack of 4)</t>
  </si>
  <si>
    <t>Binoculars (4 1/2", pkg of 12)</t>
  </si>
  <si>
    <t>Key chain carabiner clip (1 7/8", bag of 50)</t>
  </si>
  <si>
    <t>Key chains, mini clip (1 1/2", bag of 48)</t>
  </si>
  <si>
    <t>Safari bead mix (1/2 lb. bag, 125 pieces)</t>
  </si>
  <si>
    <t>Safari plastic tablecloth (each)</t>
  </si>
  <si>
    <t>Safari sticker scenes (12 backgrounds &amp; 12 sticker sheets)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</si>
</sst>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Wingdings"/>
      <charset val="2"/>
    </font>
    <font>
      <sz val="10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16">
    <xf numFmtId="0" fontId="0" fillId="0" borderId="0" xfId="0"/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/>
    <xf numFmtId="0" fontId="0" fillId="0" borderId="0" xfId="0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44" fontId="0" fillId="0" borderId="0" xfId="1" applyFont="1" applyFill="1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/>
    <xf numFmtId="44" fontId="0" fillId="0" borderId="1" xfId="1" applyFont="1" applyFill="1" applyBorder="1" applyProtection="1"/>
    <xf numFmtId="0" fontId="6" fillId="0" borderId="0" xfId="0" applyFont="1" applyBorder="1" applyAlignment="1" applyProtection="1">
      <alignment vertical="center" wrapText="1"/>
    </xf>
    <xf numFmtId="0" fontId="2" fillId="0" borderId="9" xfId="0" applyFont="1" applyBorder="1" applyAlignment="1" applyProtection="1"/>
    <xf numFmtId="4" fontId="6" fillId="0" borderId="0" xfId="0" applyNumberFormat="1" applyFont="1" applyAlignment="1" applyProtection="1">
      <alignment vertical="center" wrapText="1"/>
    </xf>
    <xf numFmtId="4" fontId="6" fillId="0" borderId="0" xfId="0" applyNumberFormat="1" applyFont="1" applyBorder="1" applyAlignment="1" applyProtection="1">
      <alignment vertical="center" wrapText="1"/>
    </xf>
    <xf numFmtId="4" fontId="0" fillId="0" borderId="0" xfId="0" applyNumberFormat="1" applyFill="1" applyProtection="1"/>
    <xf numFmtId="165" fontId="6" fillId="0" borderId="0" xfId="0" applyNumberFormat="1" applyFont="1" applyBorder="1" applyAlignment="1" applyProtection="1">
      <alignment vertical="center" wrapText="1"/>
    </xf>
    <xf numFmtId="165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44" fontId="0" fillId="0" borderId="7" xfId="1" applyFont="1" applyFill="1" applyBorder="1" applyProtection="1"/>
    <xf numFmtId="164" fontId="11" fillId="0" borderId="0" xfId="0" applyNumberFormat="1" applyFont="1" applyFill="1" applyBorder="1" applyAlignment="1" applyProtection="1"/>
    <xf numFmtId="0" fontId="13" fillId="0" borderId="0" xfId="0" applyFont="1" applyProtection="1"/>
    <xf numFmtId="0" fontId="14" fillId="0" borderId="0" xfId="0" applyFont="1" applyProtection="1"/>
    <xf numFmtId="164" fontId="13" fillId="0" borderId="0" xfId="0" applyNumberFormat="1" applyFont="1" applyFill="1" applyAlignment="1" applyProtection="1"/>
    <xf numFmtId="0" fontId="11" fillId="0" borderId="1" xfId="0" applyFont="1" applyBorder="1" applyProtection="1"/>
    <xf numFmtId="0" fontId="11" fillId="0" borderId="1" xfId="0" applyFont="1" applyFill="1" applyBorder="1" applyProtection="1"/>
    <xf numFmtId="164" fontId="11" fillId="0" borderId="1" xfId="0" applyNumberFormat="1" applyFont="1" applyFill="1" applyBorder="1" applyAlignment="1" applyProtection="1"/>
    <xf numFmtId="0" fontId="11" fillId="0" borderId="0" xfId="0" applyFont="1" applyProtection="1"/>
    <xf numFmtId="0" fontId="11" fillId="0" borderId="1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13" fillId="0" borderId="0" xfId="0" applyFont="1" applyBorder="1" applyProtection="1"/>
    <xf numFmtId="0" fontId="11" fillId="0" borderId="8" xfId="0" applyFont="1" applyFill="1" applyBorder="1" applyProtection="1"/>
    <xf numFmtId="0" fontId="11" fillId="0" borderId="8" xfId="0" applyFont="1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7" xfId="0" applyFont="1" applyBorder="1" applyProtection="1"/>
    <xf numFmtId="164" fontId="11" fillId="0" borderId="7" xfId="0" applyNumberFormat="1" applyFont="1" applyFill="1" applyBorder="1" applyAlignment="1" applyProtection="1"/>
    <xf numFmtId="0" fontId="0" fillId="2" borderId="7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0" fontId="0" fillId="3" borderId="0" xfId="0" applyFill="1" applyProtection="1"/>
    <xf numFmtId="0" fontId="11" fillId="0" borderId="16" xfId="0" applyFont="1" applyBorder="1" applyAlignment="1" applyProtection="1">
      <alignment horizontal="left"/>
    </xf>
    <xf numFmtId="0" fontId="11" fillId="0" borderId="16" xfId="0" applyFont="1" applyFill="1" applyBorder="1" applyProtection="1"/>
    <xf numFmtId="164" fontId="11" fillId="0" borderId="16" xfId="0" applyNumberFormat="1" applyFont="1" applyFill="1" applyBorder="1" applyAlignment="1" applyProtection="1"/>
    <xf numFmtId="0" fontId="11" fillId="0" borderId="22" xfId="0" applyFont="1" applyFill="1" applyBorder="1" applyProtection="1"/>
    <xf numFmtId="164" fontId="11" fillId="0" borderId="23" xfId="0" applyNumberFormat="1" applyFont="1" applyFill="1" applyBorder="1" applyAlignment="1" applyProtection="1"/>
    <xf numFmtId="44" fontId="0" fillId="0" borderId="23" xfId="1" applyFont="1" applyFill="1" applyBorder="1" applyProtection="1"/>
    <xf numFmtId="0" fontId="2" fillId="0" borderId="25" xfId="0" applyFont="1" applyBorder="1" applyAlignment="1" applyProtection="1"/>
    <xf numFmtId="0" fontId="11" fillId="0" borderId="23" xfId="0" applyFont="1" applyBorder="1" applyProtection="1"/>
    <xf numFmtId="0" fontId="11" fillId="0" borderId="24" xfId="0" applyFont="1" applyFill="1" applyBorder="1" applyProtection="1"/>
    <xf numFmtId="0" fontId="0" fillId="0" borderId="25" xfId="0" applyFill="1" applyBorder="1" applyProtection="1"/>
    <xf numFmtId="164" fontId="0" fillId="0" borderId="25" xfId="0" applyNumberFormat="1" applyFill="1" applyBorder="1" applyAlignment="1" applyProtection="1"/>
    <xf numFmtId="0" fontId="0" fillId="0" borderId="25" xfId="0" applyFill="1" applyBorder="1" applyAlignment="1" applyProtection="1">
      <alignment horizontal="center"/>
    </xf>
    <xf numFmtId="165" fontId="0" fillId="0" borderId="25" xfId="0" applyNumberFormat="1" applyFill="1" applyBorder="1" applyAlignment="1" applyProtection="1">
      <alignment horizontal="center"/>
    </xf>
    <xf numFmtId="0" fontId="2" fillId="0" borderId="25" xfId="0" applyFont="1" applyFill="1" applyBorder="1" applyAlignment="1" applyProtection="1"/>
    <xf numFmtId="0" fontId="2" fillId="0" borderId="25" xfId="0" applyFont="1" applyBorder="1" applyAlignment="1" applyProtection="1">
      <alignment horizontal="center"/>
    </xf>
    <xf numFmtId="0" fontId="11" fillId="0" borderId="6" xfId="0" applyFont="1" applyFill="1" applyBorder="1" applyProtection="1"/>
    <xf numFmtId="0" fontId="11" fillId="0" borderId="20" xfId="0" applyFont="1" applyBorder="1" applyProtection="1"/>
    <xf numFmtId="0" fontId="2" fillId="0" borderId="25" xfId="0" applyFont="1" applyFill="1" applyBorder="1" applyAlignment="1" applyProtection="1">
      <alignment horizontal="center"/>
    </xf>
    <xf numFmtId="165" fontId="2" fillId="0" borderId="25" xfId="0" applyNumberFormat="1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0" xfId="0" applyNumberFormat="1" applyFill="1" applyBorder="1" applyAlignment="1" applyProtection="1"/>
    <xf numFmtId="0" fontId="11" fillId="0" borderId="20" xfId="0" applyFont="1" applyFill="1" applyBorder="1" applyAlignment="1" applyProtection="1">
      <alignment horizontal="left"/>
    </xf>
    <xf numFmtId="0" fontId="11" fillId="0" borderId="12" xfId="0" applyFont="1" applyFill="1" applyBorder="1" applyProtection="1"/>
    <xf numFmtId="0" fontId="2" fillId="0" borderId="10" xfId="0" applyFont="1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center" wrapText="1"/>
    </xf>
    <xf numFmtId="164" fontId="0" fillId="0" borderId="10" xfId="0" applyNumberFormat="1" applyBorder="1" applyAlignment="1" applyProtection="1">
      <alignment wrapText="1"/>
    </xf>
    <xf numFmtId="0" fontId="15" fillId="0" borderId="0" xfId="0" applyFont="1" applyFill="1" applyBorder="1" applyProtection="1"/>
    <xf numFmtId="4" fontId="6" fillId="0" borderId="0" xfId="0" applyNumberFormat="1" applyFont="1" applyFill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14" fillId="0" borderId="0" xfId="0" applyFont="1" applyBorder="1" applyProtection="1"/>
    <xf numFmtId="164" fontId="14" fillId="0" borderId="0" xfId="0" applyNumberFormat="1" applyFont="1" applyFill="1" applyBorder="1" applyAlignment="1" applyProtection="1"/>
    <xf numFmtId="164" fontId="0" fillId="0" borderId="0" xfId="0" applyNumberFormat="1" applyFill="1" applyAlignment="1" applyProtection="1"/>
    <xf numFmtId="164" fontId="2" fillId="0" borderId="0" xfId="0" applyNumberFormat="1" applyFont="1" applyFill="1" applyBorder="1" applyAlignment="1" applyProtection="1"/>
    <xf numFmtId="0" fontId="12" fillId="0" borderId="16" xfId="0" applyFont="1" applyFill="1" applyBorder="1" applyProtection="1"/>
    <xf numFmtId="4" fontId="4" fillId="0" borderId="0" xfId="0" applyNumberFormat="1" applyFont="1" applyFill="1" applyAlignment="1" applyProtection="1">
      <alignment horizontal="left" indent="1"/>
    </xf>
    <xf numFmtId="4" fontId="5" fillId="0" borderId="0" xfId="0" applyNumberFormat="1" applyFont="1" applyFill="1" applyProtection="1"/>
    <xf numFmtId="4" fontId="0" fillId="0" borderId="0" xfId="0" applyNumberFormat="1" applyFill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Protection="1"/>
    <xf numFmtId="0" fontId="0" fillId="0" borderId="0" xfId="0" applyFont="1" applyProtection="1"/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165" fontId="0" fillId="0" borderId="23" xfId="0" applyNumberFormat="1" applyFill="1" applyBorder="1" applyAlignment="1" applyProtection="1">
      <alignment horizontal="center"/>
    </xf>
    <xf numFmtId="4" fontId="0" fillId="0" borderId="0" xfId="0" applyNumberFormat="1" applyFont="1" applyFill="1" applyBorder="1" applyProtection="1"/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center"/>
    </xf>
    <xf numFmtId="4" fontId="0" fillId="0" borderId="24" xfId="0" applyNumberFormat="1" applyFont="1" applyFill="1" applyBorder="1" applyProtection="1"/>
    <xf numFmtId="0" fontId="0" fillId="2" borderId="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left"/>
    </xf>
    <xf numFmtId="0" fontId="7" fillId="0" borderId="0" xfId="0" applyNumberFormat="1" applyFont="1" applyFill="1" applyAlignment="1" applyProtection="1"/>
    <xf numFmtId="0" fontId="0" fillId="2" borderId="16" xfId="0" applyFont="1" applyFill="1" applyBorder="1" applyAlignment="1" applyProtection="1">
      <alignment horizontal="center"/>
    </xf>
    <xf numFmtId="0" fontId="2" fillId="0" borderId="16" xfId="0" applyFont="1" applyBorder="1" applyAlignment="1" applyProtection="1">
      <alignment vertical="center" wrapText="1"/>
    </xf>
    <xf numFmtId="165" fontId="2" fillId="0" borderId="16" xfId="0" applyNumberFormat="1" applyFont="1" applyBorder="1" applyAlignment="1" applyProtection="1">
      <alignment vertical="center" wrapText="1"/>
    </xf>
    <xf numFmtId="0" fontId="11" fillId="0" borderId="0" xfId="0" applyFont="1" applyProtection="1">
      <protection locked="0"/>
    </xf>
    <xf numFmtId="0" fontId="11" fillId="0" borderId="16" xfId="0" applyFont="1" applyBorder="1" applyProtection="1"/>
    <xf numFmtId="164" fontId="11" fillId="0" borderId="16" xfId="0" applyNumberFormat="1" applyFont="1" applyFill="1" applyBorder="1" applyProtection="1"/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</xf>
    <xf numFmtId="44" fontId="11" fillId="0" borderId="1" xfId="1" applyFont="1" applyFill="1" applyBorder="1" applyProtection="1"/>
    <xf numFmtId="4" fontId="11" fillId="0" borderId="0" xfId="0" applyNumberFormat="1" applyFont="1" applyFill="1" applyProtection="1"/>
    <xf numFmtId="0" fontId="11" fillId="0" borderId="16" xfId="0" applyFont="1" applyFill="1" applyBorder="1" applyAlignment="1" applyProtection="1">
      <alignment horizontal="center"/>
    </xf>
    <xf numFmtId="165" fontId="11" fillId="0" borderId="16" xfId="0" applyNumberFormat="1" applyFont="1" applyFill="1" applyBorder="1" applyAlignment="1" applyProtection="1">
      <alignment horizontal="center"/>
    </xf>
    <xf numFmtId="44" fontId="11" fillId="0" borderId="16" xfId="1" applyFont="1" applyFill="1" applyBorder="1" applyProtection="1"/>
    <xf numFmtId="0" fontId="1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2" borderId="10" xfId="0" applyFont="1" applyFill="1" applyBorder="1" applyProtection="1">
      <protection locked="0"/>
    </xf>
    <xf numFmtId="0" fontId="11" fillId="2" borderId="11" xfId="0" applyFont="1" applyFill="1" applyBorder="1" applyProtection="1">
      <protection locked="0"/>
    </xf>
    <xf numFmtId="164" fontId="11" fillId="2" borderId="1" xfId="0" applyNumberFormat="1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164" fontId="11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4" fontId="13" fillId="0" borderId="0" xfId="0" applyNumberFormat="1" applyFont="1" applyFill="1" applyProtection="1"/>
    <xf numFmtId="0" fontId="3" fillId="0" borderId="10" xfId="0" applyFont="1" applyBorder="1" applyProtection="1"/>
    <xf numFmtId="0" fontId="3" fillId="0" borderId="10" xfId="0" applyFont="1" applyBorder="1" applyAlignment="1" applyProtection="1">
      <alignment horizontal="center"/>
    </xf>
    <xf numFmtId="164" fontId="3" fillId="0" borderId="24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0" fontId="11" fillId="0" borderId="0" xfId="0" applyFont="1" applyBorder="1" applyProtection="1"/>
    <xf numFmtId="164" fontId="11" fillId="0" borderId="10" xfId="0" applyNumberFormat="1" applyFont="1" applyFill="1" applyBorder="1" applyProtection="1"/>
    <xf numFmtId="0" fontId="3" fillId="0" borderId="16" xfId="0" applyFont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center"/>
    </xf>
    <xf numFmtId="164" fontId="11" fillId="0" borderId="0" xfId="0" applyNumberFormat="1" applyFont="1" applyAlignment="1" applyProtection="1"/>
    <xf numFmtId="0" fontId="11" fillId="0" borderId="0" xfId="0" applyFont="1" applyAlignment="1" applyProtection="1">
      <alignment horizontal="center"/>
    </xf>
    <xf numFmtId="44" fontId="11" fillId="0" borderId="0" xfId="0" applyNumberFormat="1" applyFont="1" applyFill="1" applyProtection="1"/>
    <xf numFmtId="0" fontId="8" fillId="0" borderId="17" xfId="0" applyFont="1" applyFill="1" applyBorder="1" applyProtection="1"/>
    <xf numFmtId="165" fontId="0" fillId="2" borderId="21" xfId="0" applyNumberFormat="1" applyFill="1" applyBorder="1" applyAlignment="1" applyProtection="1">
      <protection locked="0"/>
    </xf>
    <xf numFmtId="1" fontId="0" fillId="2" borderId="19" xfId="0" applyNumberFormat="1" applyFill="1" applyBorder="1" applyAlignment="1" applyProtection="1">
      <protection locked="0"/>
    </xf>
    <xf numFmtId="0" fontId="10" fillId="2" borderId="16" xfId="0" applyFont="1" applyFill="1" applyBorder="1" applyProtection="1">
      <protection locked="0"/>
    </xf>
    <xf numFmtId="7" fontId="11" fillId="0" borderId="16" xfId="1" applyNumberFormat="1" applyFont="1" applyFill="1" applyBorder="1" applyProtection="1"/>
    <xf numFmtId="4" fontId="9" fillId="0" borderId="0" xfId="0" applyNumberFormat="1" applyFont="1" applyFill="1" applyProtection="1"/>
    <xf numFmtId="0" fontId="9" fillId="0" borderId="0" xfId="0" applyFont="1" applyProtection="1"/>
    <xf numFmtId="0" fontId="2" fillId="0" borderId="0" xfId="0" applyFont="1" applyAlignment="1" applyProtection="1">
      <alignment vertical="center" wrapText="1"/>
    </xf>
    <xf numFmtId="165" fontId="2" fillId="0" borderId="0" xfId="0" applyNumberFormat="1" applyFont="1" applyAlignment="1" applyProtection="1">
      <alignment vertical="center" wrapText="1"/>
    </xf>
    <xf numFmtId="0" fontId="11" fillId="0" borderId="18" xfId="0" applyFont="1" applyBorder="1" applyAlignment="1" applyProtection="1">
      <alignment horizontal="left"/>
    </xf>
    <xf numFmtId="0" fontId="11" fillId="0" borderId="7" xfId="0" applyFont="1" applyFill="1" applyBorder="1" applyProtection="1"/>
    <xf numFmtId="164" fontId="0" fillId="0" borderId="1" xfId="0" applyNumberFormat="1" applyFill="1" applyBorder="1" applyProtection="1"/>
    <xf numFmtId="0" fontId="0" fillId="0" borderId="1" xfId="0" applyFill="1" applyBorder="1" applyProtection="1"/>
    <xf numFmtId="0" fontId="11" fillId="0" borderId="1" xfId="0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/>
    <xf numFmtId="0" fontId="16" fillId="3" borderId="16" xfId="0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/>
    </xf>
    <xf numFmtId="0" fontId="12" fillId="0" borderId="1" xfId="0" applyFont="1" applyBorder="1" applyAlignment="1" applyProtection="1"/>
    <xf numFmtId="0" fontId="17" fillId="0" borderId="1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 wrapText="1"/>
    </xf>
    <xf numFmtId="164" fontId="17" fillId="0" borderId="0" xfId="0" applyNumberFormat="1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4" fontId="17" fillId="0" borderId="0" xfId="1" applyFont="1" applyFill="1" applyBorder="1" applyProtection="1"/>
    <xf numFmtId="4" fontId="17" fillId="0" borderId="0" xfId="0" applyNumberFormat="1" applyFont="1" applyFill="1" applyProtection="1"/>
    <xf numFmtId="0" fontId="17" fillId="0" borderId="0" xfId="0" applyFont="1" applyProtection="1"/>
    <xf numFmtId="164" fontId="17" fillId="0" borderId="23" xfId="0" applyNumberFormat="1" applyFont="1" applyFill="1" applyBorder="1" applyAlignment="1" applyProtection="1">
      <alignment wrapText="1"/>
    </xf>
    <xf numFmtId="0" fontId="12" fillId="0" borderId="2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44" fontId="0" fillId="0" borderId="16" xfId="1" applyFont="1" applyFill="1" applyBorder="1" applyProtection="1"/>
    <xf numFmtId="0" fontId="10" fillId="0" borderId="16" xfId="0" applyFont="1" applyFill="1" applyBorder="1" applyAlignment="1" applyProtection="1">
      <alignment horizontal="center" wrapText="1"/>
    </xf>
    <xf numFmtId="165" fontId="10" fillId="0" borderId="16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164" fontId="9" fillId="0" borderId="19" xfId="0" applyNumberFormat="1" applyFont="1" applyBorder="1" applyAlignment="1" applyProtection="1">
      <alignment horizontal="left"/>
    </xf>
    <xf numFmtId="164" fontId="9" fillId="0" borderId="16" xfId="0" applyNumberFormat="1" applyFont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16" fillId="3" borderId="16" xfId="0" applyFont="1" applyFill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97"/>
  <sheetViews>
    <sheetView tabSelected="1" topLeftCell="A51" zoomScale="88" zoomScaleNormal="77" zoomScaleSheetLayoutView="115" workbookViewId="0">
      <selection activeCell="B30" sqref="B30"/>
    </sheetView>
  </sheetViews>
  <sheetFormatPr defaultRowHeight="14.25" x14ac:dyDescent="0.45"/>
  <cols>
    <col min="1" max="1" width="18.73046875" style="3" customWidth="1"/>
    <col min="2" max="2" width="62.73046875" style="3" bestFit="1" customWidth="1"/>
    <col min="3" max="3" width="14.73046875" style="3" bestFit="1" customWidth="1"/>
    <col min="4" max="4" width="5.86328125" style="4" bestFit="1" customWidth="1"/>
    <col min="5" max="7" width="3.46484375" style="1" bestFit="1" customWidth="1"/>
    <col min="8" max="8" width="7.6640625" style="1" bestFit="1" customWidth="1"/>
    <col min="9" max="9" width="10.59765625" style="15" customWidth="1"/>
    <col min="10" max="10" width="6.53125" style="27" bestFit="1" customWidth="1"/>
    <col min="11" max="11" width="10.59765625" style="15" customWidth="1"/>
    <col min="12" max="12" width="6.53125" style="27" bestFit="1" customWidth="1"/>
    <col min="13" max="13" width="10.59765625" style="15" customWidth="1"/>
    <col min="14" max="14" width="6.53125" style="27" bestFit="1" customWidth="1"/>
    <col min="15" max="15" width="11.59765625" style="15" bestFit="1" customWidth="1"/>
    <col min="16" max="16" width="11.86328125" style="14" bestFit="1" customWidth="1"/>
    <col min="17" max="17" width="8.73046875" style="23" hidden="1" customWidth="1"/>
    <col min="18" max="18" width="11.59765625" style="23" hidden="1" customWidth="1"/>
    <col min="19" max="16384" width="9.06640625" style="3"/>
  </cols>
  <sheetData>
    <row r="1" spans="1:242" ht="19.899999999999999" customHeight="1" x14ac:dyDescent="0.7">
      <c r="A1" s="155" t="s">
        <v>116</v>
      </c>
      <c r="B1" s="158"/>
      <c r="C1" s="82" t="s">
        <v>233</v>
      </c>
      <c r="D1" s="156"/>
      <c r="E1" s="195" t="s">
        <v>238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21"/>
    </row>
    <row r="2" spans="1:242" s="14" customFormat="1" ht="19.899999999999999" customHeight="1" x14ac:dyDescent="0.85">
      <c r="A2" s="80"/>
      <c r="B2" s="89" t="s">
        <v>383</v>
      </c>
      <c r="C2" s="82" t="s">
        <v>239</v>
      </c>
      <c r="D2" s="157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81"/>
      <c r="R2" s="23"/>
    </row>
    <row r="3" spans="1:242" ht="20.100000000000001" customHeight="1" x14ac:dyDescent="0.45">
      <c r="A3" s="52"/>
      <c r="B3" s="54" t="s">
        <v>170</v>
      </c>
      <c r="C3" s="159">
        <f>SUMIF($C$12:$C$308,B3,$P$12:$P$308)</f>
        <v>0</v>
      </c>
      <c r="E3" s="19"/>
      <c r="F3" s="19"/>
      <c r="G3" s="19"/>
      <c r="H3" s="19"/>
      <c r="I3" s="19"/>
      <c r="J3" s="24"/>
      <c r="K3" s="19"/>
      <c r="L3" s="24"/>
      <c r="M3" s="19"/>
      <c r="N3" s="24"/>
      <c r="O3" s="19"/>
      <c r="P3" s="19"/>
      <c r="Q3" s="22"/>
    </row>
    <row r="4" spans="1:242" ht="20.100000000000001" customHeight="1" x14ac:dyDescent="0.45">
      <c r="A4" s="52"/>
      <c r="B4" s="54" t="s">
        <v>106</v>
      </c>
      <c r="C4" s="159">
        <f>SUMIF($C$12:$C$308,B4,$P$12:$P$308)</f>
        <v>0</v>
      </c>
      <c r="D4" s="197" t="s">
        <v>276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14" t="s">
        <v>177</v>
      </c>
      <c r="P4" s="114" t="s">
        <v>1</v>
      </c>
      <c r="R4" s="90"/>
    </row>
    <row r="5" spans="1:242" ht="20.100000000000001" customHeight="1" x14ac:dyDescent="0.65">
      <c r="A5" s="52"/>
      <c r="B5" s="54" t="s">
        <v>105</v>
      </c>
      <c r="C5" s="159">
        <f>SUMIF($C$12:$C$308,B5,$P$12:$P$308)</f>
        <v>0</v>
      </c>
      <c r="D5" s="199" t="s">
        <v>232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114"/>
      <c r="P5" s="115"/>
      <c r="R5" s="91"/>
    </row>
    <row r="6" spans="1:242" ht="20.100000000000001" customHeight="1" x14ac:dyDescent="0.45">
      <c r="A6" s="52"/>
      <c r="B6" s="54" t="s">
        <v>108</v>
      </c>
      <c r="C6" s="159">
        <f>SUMIF($C$12:$C$308,B6,$P$12:$P$308)</f>
        <v>0</v>
      </c>
      <c r="D6" s="193" t="s">
        <v>174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14"/>
      <c r="P6" s="115"/>
      <c r="Q6" s="92"/>
      <c r="R6" s="91"/>
    </row>
    <row r="7" spans="1:242" ht="20.100000000000001" customHeight="1" x14ac:dyDescent="0.45">
      <c r="A7" s="52"/>
      <c r="B7" s="54" t="s">
        <v>117</v>
      </c>
      <c r="C7" s="159">
        <f>SUM(C2:C6)</f>
        <v>0</v>
      </c>
      <c r="D7" s="193" t="s">
        <v>175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14"/>
      <c r="P7" s="115"/>
      <c r="Q7" s="92"/>
      <c r="R7" s="91"/>
    </row>
    <row r="8" spans="1:242" s="161" customFormat="1" ht="21" customHeight="1" x14ac:dyDescent="0.65">
      <c r="A8" s="207" t="s">
        <v>240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44"/>
      <c r="O8" s="45"/>
      <c r="P8" s="46"/>
      <c r="Q8" s="160"/>
      <c r="R8" s="160"/>
    </row>
    <row r="9" spans="1:242" s="161" customFormat="1" ht="21" customHeight="1" x14ac:dyDescent="0.65">
      <c r="A9" s="170" t="s">
        <v>279</v>
      </c>
      <c r="B9" s="170"/>
      <c r="C9" s="170"/>
      <c r="D9" s="170"/>
      <c r="E9" s="170"/>
      <c r="F9" s="170"/>
      <c r="G9" s="170"/>
      <c r="H9" s="170"/>
      <c r="I9" s="170"/>
      <c r="J9" s="170"/>
      <c r="K9" s="114"/>
      <c r="L9" s="115"/>
      <c r="M9" s="114"/>
      <c r="N9" s="163"/>
      <c r="O9" s="162"/>
      <c r="P9" s="162"/>
      <c r="Q9" s="160"/>
      <c r="R9" s="160"/>
    </row>
    <row r="10" spans="1:242" ht="21" x14ac:dyDescent="0.65">
      <c r="A10" s="76"/>
      <c r="B10" s="77"/>
      <c r="C10" s="78" t="s">
        <v>2</v>
      </c>
      <c r="D10" s="79"/>
      <c r="E10" s="192" t="s">
        <v>118</v>
      </c>
      <c r="F10" s="192"/>
      <c r="G10" s="192"/>
      <c r="H10" s="192"/>
      <c r="I10" s="188" t="s">
        <v>178</v>
      </c>
      <c r="J10" s="189" t="s">
        <v>1</v>
      </c>
      <c r="K10" s="188" t="s">
        <v>179</v>
      </c>
      <c r="L10" s="189" t="s">
        <v>1</v>
      </c>
      <c r="M10" s="188" t="s">
        <v>275</v>
      </c>
      <c r="N10" s="189" t="s">
        <v>1</v>
      </c>
      <c r="O10" s="190" t="s">
        <v>176</v>
      </c>
      <c r="P10" s="191" t="s">
        <v>384</v>
      </c>
    </row>
    <row r="11" spans="1:242" ht="18" x14ac:dyDescent="0.55000000000000004">
      <c r="C11" s="5"/>
      <c r="D11" s="10"/>
      <c r="E11" s="171" t="s">
        <v>173</v>
      </c>
      <c r="F11" s="171" t="s">
        <v>174</v>
      </c>
      <c r="G11" s="171" t="s">
        <v>175</v>
      </c>
      <c r="H11" s="171" t="s">
        <v>117</v>
      </c>
      <c r="I11" s="188"/>
      <c r="J11" s="189"/>
      <c r="K11" s="188"/>
      <c r="L11" s="189"/>
      <c r="M11" s="188"/>
      <c r="N11" s="189"/>
      <c r="O11" s="190"/>
      <c r="P11" s="191"/>
      <c r="Q11" s="23" t="s">
        <v>180</v>
      </c>
      <c r="R11" s="23" t="s">
        <v>181</v>
      </c>
    </row>
    <row r="12" spans="1:242" ht="20.25" customHeight="1" x14ac:dyDescent="0.65">
      <c r="A12" s="202" t="s">
        <v>142</v>
      </c>
      <c r="B12" s="202"/>
      <c r="C12" s="20"/>
      <c r="D12" s="12"/>
      <c r="E12" s="3"/>
      <c r="F12" s="3"/>
      <c r="G12" s="3"/>
      <c r="H12" s="3"/>
      <c r="I12" s="14"/>
      <c r="J12" s="26"/>
      <c r="K12" s="14"/>
      <c r="L12" s="26"/>
      <c r="M12" s="14"/>
      <c r="N12" s="26"/>
      <c r="O12" s="14"/>
      <c r="P12" s="17"/>
    </row>
    <row r="13" spans="1:242" s="98" customFormat="1" x14ac:dyDescent="0.45">
      <c r="A13" s="38" t="s">
        <v>136</v>
      </c>
      <c r="B13" s="38" t="s">
        <v>284</v>
      </c>
      <c r="C13" s="38" t="s">
        <v>106</v>
      </c>
      <c r="D13" s="36">
        <v>0.38</v>
      </c>
      <c r="E13" s="11"/>
      <c r="F13" s="11"/>
      <c r="G13" s="11"/>
      <c r="H13" s="94">
        <f>SUM(E13:G13)</f>
        <v>0</v>
      </c>
      <c r="I13" s="95"/>
      <c r="J13" s="96"/>
      <c r="K13" s="95"/>
      <c r="L13" s="96"/>
      <c r="M13" s="95"/>
      <c r="N13" s="96"/>
      <c r="O13" s="95"/>
      <c r="P13" s="18">
        <f>(H13)*D13</f>
        <v>0</v>
      </c>
      <c r="Q13" s="97">
        <f>(M13*D13*0.85)</f>
        <v>0</v>
      </c>
      <c r="R13" s="97">
        <f>SUM(P13-Q13)</f>
        <v>0</v>
      </c>
    </row>
    <row r="14" spans="1:242" x14ac:dyDescent="0.45">
      <c r="A14" s="34" t="s">
        <v>50</v>
      </c>
      <c r="B14" s="35" t="s">
        <v>304</v>
      </c>
      <c r="C14" s="39" t="s">
        <v>106</v>
      </c>
      <c r="D14" s="36">
        <v>17.29</v>
      </c>
      <c r="E14" s="2"/>
      <c r="F14" s="2"/>
      <c r="G14" s="2"/>
      <c r="H14" s="94">
        <f>SUM(E14:G14)</f>
        <v>0</v>
      </c>
      <c r="I14" s="99"/>
      <c r="J14" s="100"/>
      <c r="K14" s="99"/>
      <c r="L14" s="100"/>
      <c r="M14" s="99"/>
      <c r="N14" s="100"/>
      <c r="O14" s="99"/>
      <c r="P14" s="18">
        <f>(H14)*D14</f>
        <v>0</v>
      </c>
      <c r="Q14" s="97">
        <f>(M14*D14*0.85)</f>
        <v>0</v>
      </c>
      <c r="R14" s="97">
        <f>SUM(P14-Q14)</f>
        <v>0</v>
      </c>
    </row>
    <row r="15" spans="1:242" x14ac:dyDescent="0.45">
      <c r="A15" s="39" t="s">
        <v>151</v>
      </c>
      <c r="B15" s="38" t="s">
        <v>393</v>
      </c>
      <c r="C15" s="38" t="s">
        <v>106</v>
      </c>
      <c r="D15" s="36">
        <v>19.77</v>
      </c>
      <c r="E15" s="11"/>
      <c r="F15" s="11"/>
      <c r="G15" s="11"/>
      <c r="H15" s="94">
        <f>SUM(E15:G15)</f>
        <v>0</v>
      </c>
      <c r="I15" s="95" t="s">
        <v>409</v>
      </c>
      <c r="J15" s="96"/>
      <c r="K15" s="95"/>
      <c r="L15" s="96"/>
      <c r="M15" s="95"/>
      <c r="N15" s="96"/>
      <c r="O15" s="95"/>
      <c r="P15" s="18">
        <f>(H15)*D15</f>
        <v>0</v>
      </c>
      <c r="Q15" s="97">
        <f>(M15*D15*0.85)</f>
        <v>0</v>
      </c>
      <c r="R15" s="97">
        <f>SUM(P15-Q15)</f>
        <v>0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</row>
    <row r="16" spans="1:242" s="98" customFormat="1" x14ac:dyDescent="0.45">
      <c r="A16" s="38" t="s">
        <v>143</v>
      </c>
      <c r="B16" s="38" t="s">
        <v>282</v>
      </c>
      <c r="C16" s="38" t="s">
        <v>106</v>
      </c>
      <c r="D16" s="36">
        <v>0.76</v>
      </c>
      <c r="E16" s="11"/>
      <c r="F16" s="11"/>
      <c r="G16" s="11"/>
      <c r="H16" s="94">
        <f>SUM(E16:G16)</f>
        <v>0</v>
      </c>
      <c r="I16" s="95"/>
      <c r="J16" s="96"/>
      <c r="K16" s="95"/>
      <c r="L16" s="96"/>
      <c r="M16" s="95"/>
      <c r="N16" s="96"/>
      <c r="O16" s="95"/>
      <c r="P16" s="18">
        <f>(H16)*D16</f>
        <v>0</v>
      </c>
      <c r="Q16" s="97">
        <f>(M16*D16*0.85)</f>
        <v>0</v>
      </c>
      <c r="R16" s="97">
        <f>SUM(P16-Q16)</f>
        <v>0</v>
      </c>
    </row>
    <row r="17" spans="1:242" s="98" customFormat="1" x14ac:dyDescent="0.45">
      <c r="A17" s="39" t="s">
        <v>152</v>
      </c>
      <c r="B17" s="38" t="s">
        <v>283</v>
      </c>
      <c r="C17" s="34" t="s">
        <v>108</v>
      </c>
      <c r="D17" s="36">
        <v>1.38</v>
      </c>
      <c r="E17" s="2"/>
      <c r="F17" s="2"/>
      <c r="G17" s="2"/>
      <c r="H17" s="94">
        <f>SUM(E17:G17)</f>
        <v>0</v>
      </c>
      <c r="I17" s="99"/>
      <c r="J17" s="100"/>
      <c r="K17" s="99"/>
      <c r="L17" s="100"/>
      <c r="M17" s="99"/>
      <c r="N17" s="100"/>
      <c r="O17" s="99"/>
      <c r="P17" s="18">
        <f>(H17)*D17</f>
        <v>0</v>
      </c>
      <c r="Q17" s="97">
        <f>(M17*D17*0.85)</f>
        <v>0</v>
      </c>
      <c r="R17" s="97">
        <f>SUM(P17-Q17)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ht="21" x14ac:dyDescent="0.65">
      <c r="A18" s="203" t="s">
        <v>114</v>
      </c>
      <c r="B18" s="204"/>
      <c r="D18" s="87"/>
      <c r="Q18" s="97"/>
      <c r="R18" s="97"/>
    </row>
    <row r="19" spans="1:242" s="98" customFormat="1" ht="15" customHeight="1" x14ac:dyDescent="0.45">
      <c r="A19" s="34" t="s">
        <v>155</v>
      </c>
      <c r="B19" s="34" t="s">
        <v>413</v>
      </c>
      <c r="C19" s="34" t="s">
        <v>106</v>
      </c>
      <c r="D19" s="36">
        <v>7.41</v>
      </c>
      <c r="E19" s="2"/>
      <c r="F19" s="2"/>
      <c r="G19" s="2"/>
      <c r="H19" s="93">
        <f>SUM(E19:G19)</f>
        <v>0</v>
      </c>
      <c r="I19" s="99"/>
      <c r="J19" s="100"/>
      <c r="K19" s="99"/>
      <c r="L19" s="100"/>
      <c r="M19" s="99"/>
      <c r="N19" s="100"/>
      <c r="O19" s="99"/>
      <c r="P19" s="18">
        <f>(H19)*D19</f>
        <v>0</v>
      </c>
      <c r="Q19" s="97">
        <f>(M19*D19*0.85)</f>
        <v>0</v>
      </c>
      <c r="R19" s="97">
        <f>SUM(P19-Q19)</f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x14ac:dyDescent="0.45">
      <c r="A20" s="38" t="s">
        <v>135</v>
      </c>
      <c r="B20" s="38" t="s">
        <v>394</v>
      </c>
      <c r="C20" s="34" t="s">
        <v>106</v>
      </c>
      <c r="D20" s="36">
        <v>28.01</v>
      </c>
      <c r="E20" s="11"/>
      <c r="F20" s="11"/>
      <c r="G20" s="11"/>
      <c r="H20" s="93">
        <f>SUM(E20:G20)</f>
        <v>0</v>
      </c>
      <c r="I20" s="95"/>
      <c r="J20" s="96"/>
      <c r="K20" s="95"/>
      <c r="L20" s="96"/>
      <c r="M20" s="95"/>
      <c r="N20" s="96"/>
      <c r="O20" s="95"/>
      <c r="P20" s="18">
        <f>(H20)*D20</f>
        <v>0</v>
      </c>
      <c r="Q20" s="97">
        <f>(M20*D20*0.85)</f>
        <v>0</v>
      </c>
      <c r="R20" s="97">
        <f>SUM(P20-Q20)</f>
        <v>0</v>
      </c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</row>
    <row r="21" spans="1:242" ht="21" x14ac:dyDescent="0.65">
      <c r="A21" s="202" t="s">
        <v>168</v>
      </c>
      <c r="B21" s="202"/>
      <c r="C21" s="12"/>
      <c r="D21" s="17"/>
      <c r="E21" s="184"/>
      <c r="F21" s="13"/>
      <c r="G21" s="13"/>
      <c r="H21" s="13"/>
      <c r="I21" s="16"/>
      <c r="J21" s="28"/>
      <c r="K21" s="16"/>
      <c r="L21" s="28"/>
      <c r="M21" s="16"/>
      <c r="N21" s="28"/>
      <c r="O21" s="16"/>
      <c r="Q21" s="97"/>
      <c r="R21" s="97"/>
    </row>
    <row r="22" spans="1:242" x14ac:dyDescent="0.45">
      <c r="A22" s="39" t="s">
        <v>220</v>
      </c>
      <c r="B22" s="35" t="s">
        <v>281</v>
      </c>
      <c r="C22" s="35" t="s">
        <v>106</v>
      </c>
      <c r="D22" s="36">
        <v>11.32</v>
      </c>
      <c r="E22" s="2"/>
      <c r="F22" s="2"/>
      <c r="G22" s="2"/>
      <c r="H22" s="93">
        <f t="shared" ref="H22:H28" si="0">SUM(E22:G22)</f>
        <v>0</v>
      </c>
      <c r="I22" s="99"/>
      <c r="J22" s="100"/>
      <c r="K22" s="99"/>
      <c r="L22" s="100"/>
      <c r="M22" s="99"/>
      <c r="N22" s="100"/>
      <c r="O22" s="99"/>
      <c r="P22" s="18">
        <f t="shared" ref="P22:P28" si="1">(H22)*D22</f>
        <v>0</v>
      </c>
      <c r="Q22" s="97">
        <f t="shared" ref="Q22:Q28" si="2">(M22*D22*0.85)</f>
        <v>0</v>
      </c>
      <c r="R22" s="97">
        <f t="shared" ref="R22:R28" si="3">SUM(P22-Q22)</f>
        <v>0</v>
      </c>
    </row>
    <row r="23" spans="1:242" x14ac:dyDescent="0.45">
      <c r="A23" s="34" t="s">
        <v>104</v>
      </c>
      <c r="B23" s="34" t="s">
        <v>287</v>
      </c>
      <c r="C23" s="34" t="s">
        <v>106</v>
      </c>
      <c r="D23" s="36">
        <v>3.09</v>
      </c>
      <c r="E23" s="2"/>
      <c r="F23" s="2"/>
      <c r="G23" s="2"/>
      <c r="H23" s="93">
        <f t="shared" si="0"/>
        <v>0</v>
      </c>
      <c r="I23" s="99"/>
      <c r="J23" s="100"/>
      <c r="K23" s="99"/>
      <c r="L23" s="100"/>
      <c r="M23" s="99"/>
      <c r="N23" s="100"/>
      <c r="O23" s="99"/>
      <c r="P23" s="18">
        <f t="shared" si="1"/>
        <v>0</v>
      </c>
      <c r="Q23" s="97">
        <f t="shared" si="2"/>
        <v>0</v>
      </c>
      <c r="R23" s="97">
        <f t="shared" si="3"/>
        <v>0</v>
      </c>
    </row>
    <row r="24" spans="1:242" x14ac:dyDescent="0.45">
      <c r="A24" s="38" t="s">
        <v>3</v>
      </c>
      <c r="B24" s="38" t="s">
        <v>392</v>
      </c>
      <c r="C24" s="34" t="s">
        <v>106</v>
      </c>
      <c r="D24" s="36">
        <v>45.52</v>
      </c>
      <c r="E24" s="2"/>
      <c r="F24" s="2"/>
      <c r="G24" s="2"/>
      <c r="H24" s="93">
        <f t="shared" si="0"/>
        <v>0</v>
      </c>
      <c r="I24" s="99"/>
      <c r="J24" s="100"/>
      <c r="K24" s="99"/>
      <c r="L24" s="100"/>
      <c r="M24" s="99"/>
      <c r="N24" s="100"/>
      <c r="O24" s="99"/>
      <c r="P24" s="18">
        <f t="shared" si="1"/>
        <v>0</v>
      </c>
      <c r="Q24" s="97">
        <f t="shared" si="2"/>
        <v>0</v>
      </c>
      <c r="R24" s="97">
        <f t="shared" si="3"/>
        <v>0</v>
      </c>
    </row>
    <row r="25" spans="1:242" x14ac:dyDescent="0.45">
      <c r="A25" s="38" t="s">
        <v>119</v>
      </c>
      <c r="B25" s="38" t="s">
        <v>391</v>
      </c>
      <c r="C25" s="34" t="s">
        <v>106</v>
      </c>
      <c r="D25" s="36">
        <v>36.97</v>
      </c>
      <c r="E25" s="2"/>
      <c r="F25" s="2"/>
      <c r="G25" s="2"/>
      <c r="H25" s="93">
        <f t="shared" si="0"/>
        <v>0</v>
      </c>
      <c r="I25" s="99"/>
      <c r="J25" s="100"/>
      <c r="K25" s="99"/>
      <c r="L25" s="100"/>
      <c r="M25" s="99"/>
      <c r="N25" s="100"/>
      <c r="O25" s="99"/>
      <c r="P25" s="18">
        <f t="shared" si="1"/>
        <v>0</v>
      </c>
      <c r="Q25" s="97">
        <f t="shared" si="2"/>
        <v>0</v>
      </c>
      <c r="R25" s="97">
        <f t="shared" si="3"/>
        <v>0</v>
      </c>
    </row>
    <row r="26" spans="1:242" x14ac:dyDescent="0.45">
      <c r="A26" s="34" t="s">
        <v>125</v>
      </c>
      <c r="B26" s="34" t="s">
        <v>305</v>
      </c>
      <c r="C26" s="34" t="s">
        <v>106</v>
      </c>
      <c r="D26" s="36">
        <v>1.03</v>
      </c>
      <c r="E26" s="2"/>
      <c r="F26" s="2"/>
      <c r="G26" s="2"/>
      <c r="H26" s="93">
        <f t="shared" si="0"/>
        <v>0</v>
      </c>
      <c r="I26" s="99"/>
      <c r="J26" s="100"/>
      <c r="K26" s="99"/>
      <c r="L26" s="100"/>
      <c r="M26" s="99"/>
      <c r="N26" s="100"/>
      <c r="O26" s="99"/>
      <c r="P26" s="18">
        <f t="shared" si="1"/>
        <v>0</v>
      </c>
      <c r="Q26" s="97">
        <f t="shared" si="2"/>
        <v>0</v>
      </c>
      <c r="R26" s="97">
        <f t="shared" si="3"/>
        <v>0</v>
      </c>
    </row>
    <row r="27" spans="1:242" x14ac:dyDescent="0.45">
      <c r="A27" s="38">
        <v>612687</v>
      </c>
      <c r="B27" s="38" t="s">
        <v>286</v>
      </c>
      <c r="C27" s="34" t="s">
        <v>105</v>
      </c>
      <c r="D27" s="36">
        <v>20.59</v>
      </c>
      <c r="E27" s="2"/>
      <c r="F27" s="2"/>
      <c r="G27" s="2"/>
      <c r="H27" s="93">
        <f t="shared" si="0"/>
        <v>0</v>
      </c>
      <c r="I27" s="99"/>
      <c r="J27" s="100"/>
      <c r="K27" s="99"/>
      <c r="L27" s="100"/>
      <c r="M27" s="99"/>
      <c r="N27" s="100"/>
      <c r="O27" s="99"/>
      <c r="P27" s="18">
        <f t="shared" si="1"/>
        <v>0</v>
      </c>
      <c r="Q27" s="97">
        <f t="shared" si="2"/>
        <v>0</v>
      </c>
      <c r="R27" s="97">
        <f t="shared" si="3"/>
        <v>0</v>
      </c>
    </row>
    <row r="28" spans="1:242" x14ac:dyDescent="0.45">
      <c r="A28" s="164">
        <v>612513</v>
      </c>
      <c r="B28" s="38" t="s">
        <v>285</v>
      </c>
      <c r="C28" s="34" t="s">
        <v>105</v>
      </c>
      <c r="D28" s="36">
        <v>4.1100000000000003</v>
      </c>
      <c r="E28" s="2"/>
      <c r="F28" s="2"/>
      <c r="G28" s="2"/>
      <c r="H28" s="93">
        <f t="shared" si="0"/>
        <v>0</v>
      </c>
      <c r="I28" s="99"/>
      <c r="J28" s="100"/>
      <c r="K28" s="99"/>
      <c r="L28" s="100"/>
      <c r="M28" s="99"/>
      <c r="N28" s="100"/>
      <c r="O28" s="99"/>
      <c r="P28" s="18">
        <f t="shared" si="1"/>
        <v>0</v>
      </c>
      <c r="Q28" s="97">
        <f t="shared" si="2"/>
        <v>0</v>
      </c>
      <c r="R28" s="97">
        <f t="shared" si="3"/>
        <v>0</v>
      </c>
    </row>
    <row r="29" spans="1:242" x14ac:dyDescent="0.45">
      <c r="A29" s="68"/>
      <c r="B29" s="35" t="s">
        <v>221</v>
      </c>
      <c r="C29" s="56"/>
      <c r="D29" s="57"/>
      <c r="E29" s="101"/>
      <c r="F29" s="101"/>
      <c r="G29" s="101"/>
      <c r="H29" s="102"/>
      <c r="I29" s="101"/>
      <c r="J29" s="103"/>
      <c r="K29" s="101"/>
      <c r="L29" s="103"/>
      <c r="M29" s="101"/>
      <c r="N29" s="103"/>
      <c r="O29" s="101"/>
      <c r="P29" s="58"/>
      <c r="Q29" s="104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</row>
    <row r="30" spans="1:242" x14ac:dyDescent="0.45">
      <c r="A30" s="68"/>
      <c r="B30" s="35" t="s">
        <v>222</v>
      </c>
      <c r="C30" s="61"/>
      <c r="D30" s="30"/>
      <c r="E30" s="7"/>
      <c r="F30" s="7"/>
      <c r="G30" s="7"/>
      <c r="H30" s="106"/>
      <c r="I30" s="7"/>
      <c r="J30" s="25"/>
      <c r="K30" s="7"/>
      <c r="L30" s="25"/>
      <c r="M30" s="7"/>
      <c r="N30" s="25"/>
      <c r="O30" s="7"/>
      <c r="P30" s="8"/>
      <c r="Q30" s="104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</row>
    <row r="31" spans="1:242" ht="21" x14ac:dyDescent="0.65">
      <c r="A31" s="205" t="s">
        <v>137</v>
      </c>
      <c r="B31" s="205"/>
      <c r="C31" s="62"/>
      <c r="D31" s="63"/>
      <c r="E31" s="64"/>
      <c r="F31" s="64"/>
      <c r="G31" s="64"/>
      <c r="H31" s="64"/>
      <c r="I31" s="64"/>
      <c r="J31" s="65"/>
      <c r="Q31" s="97"/>
      <c r="R31" s="97"/>
    </row>
    <row r="32" spans="1:242" x14ac:dyDescent="0.45">
      <c r="A32" s="39">
        <v>600894</v>
      </c>
      <c r="B32" s="43" t="s">
        <v>412</v>
      </c>
      <c r="C32" s="34" t="s">
        <v>105</v>
      </c>
      <c r="D32" s="36">
        <v>5.14</v>
      </c>
      <c r="E32" s="2"/>
      <c r="F32" s="2"/>
      <c r="G32" s="2"/>
      <c r="H32" s="93">
        <f>SUM(E32:G32)</f>
        <v>0</v>
      </c>
      <c r="I32" s="99"/>
      <c r="J32" s="100"/>
      <c r="K32" s="99"/>
      <c r="L32" s="100"/>
      <c r="M32" s="99"/>
      <c r="N32" s="100"/>
      <c r="O32" s="99"/>
      <c r="P32" s="18">
        <f>(H32)*D32</f>
        <v>0</v>
      </c>
      <c r="Q32" s="97">
        <f>(M32*D32*0.85)</f>
        <v>0</v>
      </c>
      <c r="R32" s="97">
        <f t="shared" ref="R32:R67" si="4">SUM(P32-Q32)</f>
        <v>0</v>
      </c>
    </row>
    <row r="33" spans="1:39" x14ac:dyDescent="0.45">
      <c r="A33" s="69"/>
      <c r="B33" s="42" t="s">
        <v>223</v>
      </c>
      <c r="C33" s="56"/>
      <c r="D33" s="57"/>
      <c r="E33" s="101"/>
      <c r="F33" s="101"/>
      <c r="G33" s="101"/>
      <c r="H33" s="102"/>
      <c r="I33" s="101"/>
      <c r="J33" s="103"/>
      <c r="K33" s="101"/>
      <c r="L33" s="103"/>
      <c r="M33" s="101"/>
      <c r="N33" s="103"/>
      <c r="O33" s="101"/>
      <c r="P33" s="58"/>
      <c r="Q33" s="104"/>
      <c r="R33" s="10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21" x14ac:dyDescent="0.65">
      <c r="A34" s="206" t="s">
        <v>138</v>
      </c>
      <c r="B34" s="202"/>
      <c r="C34" s="59"/>
      <c r="D34" s="66"/>
      <c r="E34" s="67"/>
      <c r="F34" s="13"/>
      <c r="G34" s="13"/>
      <c r="H34" s="13"/>
      <c r="I34" s="16"/>
      <c r="J34" s="28"/>
      <c r="K34" s="16"/>
      <c r="L34" s="28"/>
      <c r="M34" s="16"/>
      <c r="N34" s="28"/>
      <c r="O34" s="16"/>
      <c r="Q34" s="97"/>
      <c r="R34" s="97"/>
    </row>
    <row r="35" spans="1:39" x14ac:dyDescent="0.45">
      <c r="A35" s="39" t="s">
        <v>225</v>
      </c>
      <c r="B35" s="35" t="s">
        <v>405</v>
      </c>
      <c r="C35" s="35" t="s">
        <v>106</v>
      </c>
      <c r="D35" s="36">
        <v>39.54</v>
      </c>
      <c r="E35" s="2"/>
      <c r="F35" s="2"/>
      <c r="G35" s="2"/>
      <c r="H35" s="93">
        <f t="shared" ref="H35:H41" si="5">SUM(E35:G35)</f>
        <v>0</v>
      </c>
      <c r="I35" s="99"/>
      <c r="J35" s="100"/>
      <c r="K35" s="99"/>
      <c r="L35" s="100"/>
      <c r="M35" s="99"/>
      <c r="N35" s="100"/>
      <c r="O35" s="99"/>
      <c r="P35" s="18">
        <f t="shared" ref="P35:P41" si="6">(H35)*D35</f>
        <v>0</v>
      </c>
      <c r="Q35" s="97">
        <f t="shared" ref="Q35:Q41" si="7">(M35*D35*0.85)</f>
        <v>0</v>
      </c>
      <c r="R35" s="97">
        <f t="shared" ref="R35:R41" si="8">SUM(P35-Q35)</f>
        <v>0</v>
      </c>
    </row>
    <row r="36" spans="1:39" x14ac:dyDescent="0.45">
      <c r="A36" s="34" t="s">
        <v>110</v>
      </c>
      <c r="B36" s="34" t="s">
        <v>290</v>
      </c>
      <c r="C36" s="34" t="s">
        <v>106</v>
      </c>
      <c r="D36" s="36">
        <v>7.41</v>
      </c>
      <c r="E36" s="2"/>
      <c r="F36" s="2"/>
      <c r="G36" s="2"/>
      <c r="H36" s="93">
        <f t="shared" si="5"/>
        <v>0</v>
      </c>
      <c r="I36" s="99"/>
      <c r="J36" s="100"/>
      <c r="K36" s="99"/>
      <c r="L36" s="100"/>
      <c r="M36" s="99"/>
      <c r="N36" s="100"/>
      <c r="O36" s="99"/>
      <c r="P36" s="18">
        <f t="shared" si="6"/>
        <v>0</v>
      </c>
      <c r="Q36" s="97">
        <f t="shared" si="7"/>
        <v>0</v>
      </c>
      <c r="R36" s="97">
        <f t="shared" si="8"/>
        <v>0</v>
      </c>
    </row>
    <row r="37" spans="1:39" x14ac:dyDescent="0.45">
      <c r="A37" s="38" t="s">
        <v>133</v>
      </c>
      <c r="B37" s="34" t="s">
        <v>406</v>
      </c>
      <c r="C37" s="34" t="s">
        <v>106</v>
      </c>
      <c r="D37" s="36">
        <v>9.77</v>
      </c>
      <c r="E37" s="2"/>
      <c r="F37" s="2"/>
      <c r="G37" s="2"/>
      <c r="H37" s="93">
        <f t="shared" si="5"/>
        <v>0</v>
      </c>
      <c r="I37" s="99"/>
      <c r="J37" s="100"/>
      <c r="K37" s="99"/>
      <c r="L37" s="100"/>
      <c r="M37" s="99"/>
      <c r="N37" s="100"/>
      <c r="O37" s="99"/>
      <c r="P37" s="18">
        <f t="shared" si="6"/>
        <v>0</v>
      </c>
      <c r="Q37" s="97">
        <f t="shared" si="7"/>
        <v>0</v>
      </c>
      <c r="R37" s="97">
        <f t="shared" si="8"/>
        <v>0</v>
      </c>
    </row>
    <row r="38" spans="1:39" x14ac:dyDescent="0.45">
      <c r="A38" s="38">
        <v>7046</v>
      </c>
      <c r="B38" s="34" t="s">
        <v>289</v>
      </c>
      <c r="C38" s="34" t="s">
        <v>105</v>
      </c>
      <c r="D38" s="36">
        <v>2.36</v>
      </c>
      <c r="E38" s="2"/>
      <c r="F38" s="2"/>
      <c r="G38" s="2"/>
      <c r="H38" s="93">
        <f t="shared" si="5"/>
        <v>0</v>
      </c>
      <c r="I38" s="99"/>
      <c r="J38" s="100"/>
      <c r="K38" s="99"/>
      <c r="L38" s="100"/>
      <c r="M38" s="99"/>
      <c r="N38" s="100"/>
      <c r="O38" s="99"/>
      <c r="P38" s="18">
        <f t="shared" si="6"/>
        <v>0</v>
      </c>
      <c r="Q38" s="97">
        <f t="shared" si="7"/>
        <v>0</v>
      </c>
      <c r="R38" s="97">
        <f t="shared" si="8"/>
        <v>0</v>
      </c>
    </row>
    <row r="39" spans="1:39" x14ac:dyDescent="0.45">
      <c r="A39" s="38">
        <v>34398</v>
      </c>
      <c r="B39" s="34" t="s">
        <v>288</v>
      </c>
      <c r="C39" s="34" t="s">
        <v>105</v>
      </c>
      <c r="D39" s="36">
        <v>0.14000000000000001</v>
      </c>
      <c r="E39" s="2"/>
      <c r="F39" s="2"/>
      <c r="G39" s="2"/>
      <c r="H39" s="93">
        <f t="shared" si="5"/>
        <v>0</v>
      </c>
      <c r="I39" s="99"/>
      <c r="J39" s="100"/>
      <c r="K39" s="99"/>
      <c r="L39" s="100"/>
      <c r="M39" s="99"/>
      <c r="N39" s="100"/>
      <c r="O39" s="99"/>
      <c r="P39" s="18">
        <f t="shared" si="6"/>
        <v>0</v>
      </c>
      <c r="Q39" s="97">
        <f t="shared" si="7"/>
        <v>0</v>
      </c>
      <c r="R39" s="97">
        <f t="shared" si="8"/>
        <v>0</v>
      </c>
    </row>
    <row r="40" spans="1:39" x14ac:dyDescent="0.45">
      <c r="A40" s="39" t="s">
        <v>167</v>
      </c>
      <c r="B40" s="35" t="s">
        <v>407</v>
      </c>
      <c r="C40" s="35" t="s">
        <v>106</v>
      </c>
      <c r="D40" s="36">
        <v>12.35</v>
      </c>
      <c r="E40" s="2"/>
      <c r="F40" s="2"/>
      <c r="G40" s="2"/>
      <c r="H40" s="93">
        <f t="shared" si="5"/>
        <v>0</v>
      </c>
      <c r="I40" s="99"/>
      <c r="J40" s="100"/>
      <c r="K40" s="99"/>
      <c r="L40" s="100"/>
      <c r="M40" s="99"/>
      <c r="N40" s="100"/>
      <c r="O40" s="99"/>
      <c r="P40" s="18">
        <f t="shared" si="6"/>
        <v>0</v>
      </c>
      <c r="Q40" s="97">
        <f t="shared" si="7"/>
        <v>0</v>
      </c>
      <c r="R40" s="97">
        <f t="shared" si="8"/>
        <v>0</v>
      </c>
    </row>
    <row r="41" spans="1:39" x14ac:dyDescent="0.45">
      <c r="A41" s="38" t="s">
        <v>224</v>
      </c>
      <c r="B41" s="34" t="s">
        <v>408</v>
      </c>
      <c r="C41" s="34" t="s">
        <v>106</v>
      </c>
      <c r="D41" s="36">
        <v>2.06</v>
      </c>
      <c r="E41" s="2"/>
      <c r="F41" s="2"/>
      <c r="G41" s="2"/>
      <c r="H41" s="93">
        <f t="shared" si="5"/>
        <v>0</v>
      </c>
      <c r="I41" s="99"/>
      <c r="J41" s="100"/>
      <c r="K41" s="99"/>
      <c r="L41" s="100"/>
      <c r="M41" s="99"/>
      <c r="N41" s="100"/>
      <c r="O41" s="99"/>
      <c r="P41" s="18">
        <f t="shared" si="6"/>
        <v>0</v>
      </c>
      <c r="Q41" s="97">
        <f t="shared" si="7"/>
        <v>0</v>
      </c>
      <c r="R41" s="97">
        <f t="shared" si="8"/>
        <v>0</v>
      </c>
    </row>
    <row r="42" spans="1:39" x14ac:dyDescent="0.45">
      <c r="A42" s="74"/>
      <c r="B42" s="35" t="s">
        <v>226</v>
      </c>
      <c r="C42" s="56"/>
      <c r="D42" s="57"/>
      <c r="E42" s="101"/>
      <c r="F42" s="101"/>
      <c r="G42" s="101"/>
      <c r="H42" s="102"/>
      <c r="I42" s="101"/>
      <c r="J42" s="103"/>
      <c r="K42" s="101"/>
      <c r="L42" s="103"/>
      <c r="M42" s="101"/>
      <c r="N42" s="103"/>
      <c r="O42" s="101"/>
      <c r="P42" s="58"/>
      <c r="Q42" s="104"/>
      <c r="R42" s="10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x14ac:dyDescent="0.45">
      <c r="A43" s="75"/>
      <c r="B43" s="34" t="s">
        <v>410</v>
      </c>
      <c r="C43" s="61"/>
      <c r="D43" s="30"/>
      <c r="E43" s="7"/>
      <c r="F43" s="7"/>
      <c r="G43" s="7"/>
      <c r="H43" s="106"/>
      <c r="I43" s="7"/>
      <c r="J43" s="25"/>
      <c r="K43" s="7"/>
      <c r="L43" s="25"/>
      <c r="M43" s="7"/>
      <c r="N43" s="25"/>
      <c r="O43" s="7"/>
      <c r="P43" s="8"/>
      <c r="Q43" s="104"/>
      <c r="R43" s="104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21" x14ac:dyDescent="0.65">
      <c r="A44" s="203" t="s">
        <v>120</v>
      </c>
      <c r="B44" s="204"/>
      <c r="C44" s="72"/>
      <c r="D44" s="73"/>
      <c r="E44" s="7"/>
      <c r="F44" s="7"/>
      <c r="G44" s="7"/>
      <c r="H44" s="7"/>
      <c r="I44" s="7"/>
      <c r="J44" s="25"/>
      <c r="K44" s="7"/>
      <c r="L44" s="25"/>
      <c r="M44" s="7"/>
      <c r="N44" s="25"/>
      <c r="O44" s="7"/>
      <c r="P44" s="6"/>
      <c r="Q44" s="104"/>
      <c r="R44" s="10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x14ac:dyDescent="0.45">
      <c r="A45" s="34"/>
      <c r="B45" s="42" t="s">
        <v>223</v>
      </c>
      <c r="C45" s="61"/>
      <c r="D45" s="30"/>
      <c r="E45" s="7"/>
      <c r="F45" s="7"/>
      <c r="G45" s="7"/>
      <c r="H45" s="106"/>
      <c r="I45" s="7"/>
      <c r="J45" s="25"/>
      <c r="K45" s="7"/>
      <c r="L45" s="25"/>
      <c r="M45" s="7"/>
      <c r="N45" s="25"/>
      <c r="O45" s="7"/>
      <c r="P45" s="8"/>
      <c r="Q45" s="104"/>
      <c r="R45" s="104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21" x14ac:dyDescent="0.65">
      <c r="A46" s="202" t="s">
        <v>141</v>
      </c>
      <c r="B46" s="202"/>
      <c r="C46" s="59"/>
      <c r="D46" s="66"/>
      <c r="E46" s="67"/>
      <c r="F46" s="67"/>
      <c r="G46" s="67"/>
      <c r="H46" s="67"/>
      <c r="I46" s="70"/>
      <c r="J46" s="71"/>
      <c r="K46" s="70"/>
      <c r="L46" s="71"/>
      <c r="M46" s="70"/>
      <c r="N46" s="71"/>
      <c r="O46" s="70"/>
      <c r="P46" s="66"/>
      <c r="Q46" s="97"/>
      <c r="R46" s="97"/>
    </row>
    <row r="47" spans="1:39" x14ac:dyDescent="0.45">
      <c r="A47" s="38" t="s">
        <v>122</v>
      </c>
      <c r="B47" s="34" t="s">
        <v>306</v>
      </c>
      <c r="C47" s="35" t="s">
        <v>106</v>
      </c>
      <c r="D47" s="36">
        <v>40.159999999999997</v>
      </c>
      <c r="E47" s="2"/>
      <c r="F47" s="2"/>
      <c r="G47" s="2"/>
      <c r="H47" s="93">
        <f t="shared" ref="H47:H55" si="9">SUM(E47:G47)</f>
        <v>0</v>
      </c>
      <c r="I47" s="99"/>
      <c r="J47" s="100"/>
      <c r="K47" s="99"/>
      <c r="L47" s="100"/>
      <c r="M47" s="99"/>
      <c r="N47" s="100"/>
      <c r="O47" s="99"/>
      <c r="P47" s="18">
        <f t="shared" ref="P47:P55" si="10">(H47)*D47</f>
        <v>0</v>
      </c>
      <c r="Q47" s="97">
        <f t="shared" ref="Q47:Q55" si="11">(M47*D47*0.85)</f>
        <v>0</v>
      </c>
      <c r="R47" s="97">
        <f t="shared" ref="R47:R55" si="12">SUM(P47-Q47)</f>
        <v>0</v>
      </c>
    </row>
    <row r="48" spans="1:39" x14ac:dyDescent="0.45">
      <c r="A48" s="39" t="s">
        <v>161</v>
      </c>
      <c r="B48" s="35" t="s">
        <v>291</v>
      </c>
      <c r="C48" s="35" t="s">
        <v>106</v>
      </c>
      <c r="D48" s="36">
        <v>40.369999999999997</v>
      </c>
      <c r="E48" s="2"/>
      <c r="F48" s="2"/>
      <c r="G48" s="2"/>
      <c r="H48" s="93">
        <f t="shared" si="9"/>
        <v>0</v>
      </c>
      <c r="I48" s="99"/>
      <c r="J48" s="100"/>
      <c r="K48" s="99"/>
      <c r="L48" s="100"/>
      <c r="M48" s="99"/>
      <c r="N48" s="100"/>
      <c r="O48" s="99"/>
      <c r="P48" s="18">
        <f t="shared" si="10"/>
        <v>0</v>
      </c>
      <c r="Q48" s="97">
        <f t="shared" si="11"/>
        <v>0</v>
      </c>
      <c r="R48" s="97">
        <f t="shared" si="12"/>
        <v>0</v>
      </c>
    </row>
    <row r="49" spans="1:242" x14ac:dyDescent="0.45">
      <c r="A49" s="39" t="s">
        <v>121</v>
      </c>
      <c r="B49" s="35" t="s">
        <v>296</v>
      </c>
      <c r="C49" s="35" t="s">
        <v>106</v>
      </c>
      <c r="D49" s="36">
        <v>18.43</v>
      </c>
      <c r="E49" s="2"/>
      <c r="F49" s="2"/>
      <c r="G49" s="2"/>
      <c r="H49" s="93">
        <f t="shared" si="9"/>
        <v>0</v>
      </c>
      <c r="I49" s="99"/>
      <c r="J49" s="100"/>
      <c r="K49" s="99"/>
      <c r="L49" s="100"/>
      <c r="M49" s="99"/>
      <c r="N49" s="100"/>
      <c r="O49" s="99"/>
      <c r="P49" s="18">
        <f t="shared" si="10"/>
        <v>0</v>
      </c>
      <c r="Q49" s="97">
        <f t="shared" si="11"/>
        <v>0</v>
      </c>
      <c r="R49" s="97">
        <f t="shared" si="12"/>
        <v>0</v>
      </c>
    </row>
    <row r="50" spans="1:242" x14ac:dyDescent="0.45">
      <c r="A50" s="39" t="s">
        <v>145</v>
      </c>
      <c r="B50" s="39" t="s">
        <v>297</v>
      </c>
      <c r="C50" s="35" t="s">
        <v>106</v>
      </c>
      <c r="D50" s="36">
        <v>9.8800000000000008</v>
      </c>
      <c r="E50" s="2"/>
      <c r="F50" s="2"/>
      <c r="G50" s="2"/>
      <c r="H50" s="93">
        <f t="shared" si="9"/>
        <v>0</v>
      </c>
      <c r="I50" s="99"/>
      <c r="J50" s="100"/>
      <c r="K50" s="99"/>
      <c r="L50" s="100"/>
      <c r="M50" s="99"/>
      <c r="N50" s="100"/>
      <c r="O50" s="99"/>
      <c r="P50" s="18">
        <f t="shared" si="10"/>
        <v>0</v>
      </c>
      <c r="Q50" s="97">
        <f t="shared" si="11"/>
        <v>0</v>
      </c>
      <c r="R50" s="97">
        <f t="shared" si="12"/>
        <v>0</v>
      </c>
    </row>
    <row r="51" spans="1:242" x14ac:dyDescent="0.45">
      <c r="A51" s="34" t="s">
        <v>109</v>
      </c>
      <c r="B51" s="34" t="s">
        <v>414</v>
      </c>
      <c r="C51" s="34" t="s">
        <v>106</v>
      </c>
      <c r="D51" s="36">
        <v>14.82</v>
      </c>
      <c r="E51" s="2"/>
      <c r="F51" s="2"/>
      <c r="G51" s="2"/>
      <c r="H51" s="93">
        <f t="shared" si="9"/>
        <v>0</v>
      </c>
      <c r="I51" s="99"/>
      <c r="J51" s="100"/>
      <c r="K51" s="99"/>
      <c r="L51" s="100"/>
      <c r="M51" s="99"/>
      <c r="N51" s="100"/>
      <c r="O51" s="99"/>
      <c r="P51" s="18">
        <f t="shared" si="10"/>
        <v>0</v>
      </c>
      <c r="Q51" s="97">
        <f t="shared" si="11"/>
        <v>0</v>
      </c>
      <c r="R51" s="97">
        <f t="shared" si="12"/>
        <v>0</v>
      </c>
    </row>
    <row r="52" spans="1:242" x14ac:dyDescent="0.45">
      <c r="A52" s="38" t="s">
        <v>139</v>
      </c>
      <c r="B52" s="38" t="s">
        <v>292</v>
      </c>
      <c r="C52" s="34" t="s">
        <v>106</v>
      </c>
      <c r="D52" s="36">
        <v>78.27</v>
      </c>
      <c r="E52" s="2"/>
      <c r="F52" s="2"/>
      <c r="G52" s="2"/>
      <c r="H52" s="93">
        <f t="shared" si="9"/>
        <v>0</v>
      </c>
      <c r="I52" s="99"/>
      <c r="J52" s="100"/>
      <c r="K52" s="99"/>
      <c r="L52" s="100"/>
      <c r="M52" s="99"/>
      <c r="N52" s="100"/>
      <c r="O52" s="99"/>
      <c r="P52" s="18">
        <f t="shared" si="10"/>
        <v>0</v>
      </c>
      <c r="Q52" s="97">
        <f t="shared" si="11"/>
        <v>0</v>
      </c>
      <c r="R52" s="97">
        <f t="shared" si="12"/>
        <v>0</v>
      </c>
    </row>
    <row r="53" spans="1:242" x14ac:dyDescent="0.45">
      <c r="A53" s="39" t="s">
        <v>166</v>
      </c>
      <c r="B53" s="39" t="s">
        <v>294</v>
      </c>
      <c r="C53" s="35" t="s">
        <v>106</v>
      </c>
      <c r="D53" s="36">
        <v>5.76</v>
      </c>
      <c r="E53" s="2"/>
      <c r="F53" s="2"/>
      <c r="G53" s="2"/>
      <c r="H53" s="93">
        <f t="shared" si="9"/>
        <v>0</v>
      </c>
      <c r="I53" s="99"/>
      <c r="J53" s="100"/>
      <c r="K53" s="99"/>
      <c r="L53" s="100"/>
      <c r="M53" s="99"/>
      <c r="N53" s="100"/>
      <c r="O53" s="99"/>
      <c r="P53" s="18">
        <f t="shared" si="10"/>
        <v>0</v>
      </c>
      <c r="Q53" s="97">
        <f t="shared" si="11"/>
        <v>0</v>
      </c>
      <c r="R53" s="97">
        <f t="shared" si="12"/>
        <v>0</v>
      </c>
    </row>
    <row r="54" spans="1:242" x14ac:dyDescent="0.45">
      <c r="A54" s="39" t="s">
        <v>164</v>
      </c>
      <c r="B54" s="39" t="s">
        <v>293</v>
      </c>
      <c r="C54" s="35" t="s">
        <v>106</v>
      </c>
      <c r="D54" s="36">
        <v>5.76</v>
      </c>
      <c r="E54" s="2"/>
      <c r="F54" s="2"/>
      <c r="G54" s="2"/>
      <c r="H54" s="93">
        <f t="shared" si="9"/>
        <v>0</v>
      </c>
      <c r="I54" s="99"/>
      <c r="J54" s="100"/>
      <c r="K54" s="99"/>
      <c r="L54" s="100"/>
      <c r="M54" s="99"/>
      <c r="N54" s="100"/>
      <c r="O54" s="99"/>
      <c r="P54" s="18">
        <f t="shared" si="10"/>
        <v>0</v>
      </c>
      <c r="Q54" s="97">
        <f t="shared" si="11"/>
        <v>0</v>
      </c>
      <c r="R54" s="97">
        <f t="shared" si="12"/>
        <v>0</v>
      </c>
    </row>
    <row r="55" spans="1:242" x14ac:dyDescent="0.45">
      <c r="A55" s="39" t="s">
        <v>165</v>
      </c>
      <c r="B55" s="39" t="s">
        <v>295</v>
      </c>
      <c r="C55" s="35" t="s">
        <v>106</v>
      </c>
      <c r="D55" s="36">
        <v>5.76</v>
      </c>
      <c r="E55" s="2"/>
      <c r="F55" s="2"/>
      <c r="G55" s="2"/>
      <c r="H55" s="93">
        <f t="shared" si="9"/>
        <v>0</v>
      </c>
      <c r="I55" s="99"/>
      <c r="J55" s="100"/>
      <c r="K55" s="99"/>
      <c r="L55" s="100"/>
      <c r="M55" s="99"/>
      <c r="N55" s="100"/>
      <c r="O55" s="99"/>
      <c r="P55" s="18">
        <f t="shared" si="10"/>
        <v>0</v>
      </c>
      <c r="Q55" s="97">
        <f t="shared" si="11"/>
        <v>0</v>
      </c>
      <c r="R55" s="97">
        <f t="shared" si="12"/>
        <v>0</v>
      </c>
    </row>
    <row r="56" spans="1:242" x14ac:dyDescent="0.45">
      <c r="A56" s="47"/>
      <c r="B56" s="47" t="s">
        <v>227</v>
      </c>
      <c r="C56" s="56"/>
      <c r="D56" s="57"/>
      <c r="E56" s="101"/>
      <c r="F56" s="101"/>
      <c r="G56" s="101"/>
      <c r="H56" s="102"/>
      <c r="I56" s="101"/>
      <c r="J56" s="103"/>
      <c r="K56" s="101"/>
      <c r="L56" s="103"/>
      <c r="M56" s="101"/>
      <c r="N56" s="103"/>
      <c r="O56" s="101"/>
      <c r="P56" s="58"/>
      <c r="Q56" s="104"/>
      <c r="R56" s="10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242" ht="21" x14ac:dyDescent="0.65">
      <c r="A57" s="213" t="s">
        <v>115</v>
      </c>
      <c r="B57" s="214"/>
      <c r="C57" s="51"/>
      <c r="D57" s="88"/>
      <c r="E57" s="9"/>
      <c r="F57" s="9"/>
      <c r="G57" s="9"/>
      <c r="H57" s="9"/>
      <c r="I57" s="7"/>
      <c r="J57" s="25"/>
      <c r="K57" s="7"/>
      <c r="L57" s="25"/>
      <c r="M57" s="7"/>
      <c r="N57" s="25"/>
      <c r="O57" s="7"/>
      <c r="P57" s="6"/>
      <c r="Q57" s="104"/>
      <c r="R57" s="104"/>
    </row>
    <row r="58" spans="1:242" x14ac:dyDescent="0.45">
      <c r="A58" s="35" t="s">
        <v>154</v>
      </c>
      <c r="B58" s="35" t="s">
        <v>303</v>
      </c>
      <c r="C58" s="34" t="s">
        <v>106</v>
      </c>
      <c r="D58" s="36">
        <v>18.43</v>
      </c>
      <c r="E58" s="2"/>
      <c r="F58" s="2"/>
      <c r="G58" s="2"/>
      <c r="H58" s="93">
        <f t="shared" ref="H58:H66" si="13">SUM(E58:G58)</f>
        <v>0</v>
      </c>
      <c r="I58" s="99"/>
      <c r="J58" s="100"/>
      <c r="K58" s="99"/>
      <c r="L58" s="100"/>
      <c r="M58" s="99"/>
      <c r="N58" s="100"/>
      <c r="O58" s="99"/>
      <c r="P58" s="18">
        <f>(H58)*D58</f>
        <v>0</v>
      </c>
      <c r="Q58" s="107">
        <f>(M58*D58*0.85)</f>
        <v>0</v>
      </c>
      <c r="R58" s="97">
        <f>SUM(P58-Q58)</f>
        <v>0</v>
      </c>
    </row>
    <row r="59" spans="1:242" x14ac:dyDescent="0.45">
      <c r="A59" s="165" t="s">
        <v>153</v>
      </c>
      <c r="B59" s="165" t="s">
        <v>280</v>
      </c>
      <c r="C59" s="48" t="s">
        <v>106</v>
      </c>
      <c r="D59" s="49">
        <v>14.41</v>
      </c>
      <c r="E59" s="50"/>
      <c r="F59" s="50"/>
      <c r="G59" s="50"/>
      <c r="H59" s="108">
        <f t="shared" si="13"/>
        <v>0</v>
      </c>
      <c r="I59" s="109"/>
      <c r="J59" s="110"/>
      <c r="K59" s="109"/>
      <c r="L59" s="110"/>
      <c r="M59" s="109"/>
      <c r="N59" s="110"/>
      <c r="O59" s="109"/>
      <c r="P59" s="29">
        <f>(H59)*D59</f>
        <v>0</v>
      </c>
      <c r="Q59" s="97">
        <f>(M59*D59*0.85)</f>
        <v>0</v>
      </c>
      <c r="R59" s="97">
        <f>SUM(P59-Q59)</f>
        <v>0</v>
      </c>
    </row>
    <row r="60" spans="1:242" x14ac:dyDescent="0.45">
      <c r="A60" s="39" t="s">
        <v>234</v>
      </c>
      <c r="B60" s="35" t="s">
        <v>411</v>
      </c>
      <c r="C60" s="35" t="s">
        <v>106</v>
      </c>
      <c r="D60" s="166">
        <v>4.1100000000000003</v>
      </c>
      <c r="E60" s="2"/>
      <c r="F60" s="2"/>
      <c r="G60" s="2"/>
      <c r="H60" s="93">
        <f t="shared" si="13"/>
        <v>0</v>
      </c>
      <c r="I60" s="167"/>
      <c r="J60" s="167"/>
      <c r="K60" s="167"/>
      <c r="L60" s="167"/>
      <c r="M60" s="167"/>
      <c r="N60" s="167"/>
      <c r="O60" s="167"/>
      <c r="P60" s="29">
        <f>(H60)*D60</f>
        <v>0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</row>
    <row r="61" spans="1:242" x14ac:dyDescent="0.45">
      <c r="A61" s="35" t="s">
        <v>148</v>
      </c>
      <c r="B61" s="35" t="s">
        <v>307</v>
      </c>
      <c r="C61" s="34" t="s">
        <v>106</v>
      </c>
      <c r="D61" s="36">
        <v>36.35</v>
      </c>
      <c r="E61" s="2"/>
      <c r="F61" s="2"/>
      <c r="G61" s="2"/>
      <c r="H61" s="93">
        <f t="shared" si="13"/>
        <v>0</v>
      </c>
      <c r="I61" s="99"/>
      <c r="J61" s="100"/>
      <c r="K61" s="99"/>
      <c r="L61" s="100"/>
      <c r="M61" s="99"/>
      <c r="N61" s="100"/>
      <c r="O61" s="99"/>
      <c r="P61" s="18">
        <f t="shared" ref="P61:P66" si="14">(H61)*D61</f>
        <v>0</v>
      </c>
      <c r="Q61" s="97">
        <f t="shared" ref="Q61:Q66" si="15">(M61*D61*0.85)</f>
        <v>0</v>
      </c>
      <c r="R61" s="97">
        <f t="shared" ref="R61:R66" si="16">SUM(P61-Q61)</f>
        <v>0</v>
      </c>
    </row>
    <row r="62" spans="1:242" x14ac:dyDescent="0.45">
      <c r="A62" s="34" t="s">
        <v>228</v>
      </c>
      <c r="B62" s="34" t="s">
        <v>298</v>
      </c>
      <c r="C62" s="34" t="s">
        <v>106</v>
      </c>
      <c r="D62" s="36">
        <v>8.23</v>
      </c>
      <c r="E62" s="2"/>
      <c r="F62" s="2"/>
      <c r="G62" s="2"/>
      <c r="H62" s="93">
        <f t="shared" si="13"/>
        <v>0</v>
      </c>
      <c r="I62" s="99"/>
      <c r="J62" s="100"/>
      <c r="K62" s="99"/>
      <c r="L62" s="100"/>
      <c r="M62" s="99"/>
      <c r="N62" s="100"/>
      <c r="O62" s="99"/>
      <c r="P62" s="18">
        <f t="shared" si="14"/>
        <v>0</v>
      </c>
      <c r="Q62" s="104">
        <f t="shared" si="15"/>
        <v>0</v>
      </c>
      <c r="R62" s="104">
        <f t="shared" si="16"/>
        <v>0</v>
      </c>
    </row>
    <row r="63" spans="1:242" x14ac:dyDescent="0.45">
      <c r="A63" s="34" t="s">
        <v>230</v>
      </c>
      <c r="B63" s="34" t="s">
        <v>300</v>
      </c>
      <c r="C63" s="34" t="s">
        <v>106</v>
      </c>
      <c r="D63" s="36">
        <v>8.23</v>
      </c>
      <c r="E63" s="2"/>
      <c r="F63" s="2"/>
      <c r="G63" s="2"/>
      <c r="H63" s="93">
        <f t="shared" si="13"/>
        <v>0</v>
      </c>
      <c r="I63" s="99"/>
      <c r="J63" s="100"/>
      <c r="K63" s="99"/>
      <c r="L63" s="100"/>
      <c r="M63" s="99"/>
      <c r="N63" s="100"/>
      <c r="O63" s="99"/>
      <c r="P63" s="18">
        <f t="shared" si="14"/>
        <v>0</v>
      </c>
      <c r="Q63" s="97">
        <f t="shared" si="15"/>
        <v>0</v>
      </c>
      <c r="R63" s="97">
        <f t="shared" si="16"/>
        <v>0</v>
      </c>
    </row>
    <row r="64" spans="1:242" x14ac:dyDescent="0.45">
      <c r="A64" s="34" t="s">
        <v>231</v>
      </c>
      <c r="B64" s="34" t="s">
        <v>301</v>
      </c>
      <c r="C64" s="34" t="s">
        <v>106</v>
      </c>
      <c r="D64" s="36">
        <v>8.23</v>
      </c>
      <c r="E64" s="2"/>
      <c r="F64" s="2"/>
      <c r="G64" s="2"/>
      <c r="H64" s="93">
        <f t="shared" si="13"/>
        <v>0</v>
      </c>
      <c r="I64" s="99"/>
      <c r="J64" s="100"/>
      <c r="K64" s="99"/>
      <c r="L64" s="100"/>
      <c r="M64" s="99"/>
      <c r="N64" s="100"/>
      <c r="O64" s="99"/>
      <c r="P64" s="18">
        <f t="shared" si="14"/>
        <v>0</v>
      </c>
      <c r="Q64" s="97">
        <f t="shared" si="15"/>
        <v>0</v>
      </c>
      <c r="R64" s="97">
        <f t="shared" si="16"/>
        <v>0</v>
      </c>
    </row>
    <row r="65" spans="1:242" x14ac:dyDescent="0.45">
      <c r="A65" s="34" t="s">
        <v>229</v>
      </c>
      <c r="B65" s="34" t="s">
        <v>299</v>
      </c>
      <c r="C65" s="34" t="s">
        <v>106</v>
      </c>
      <c r="D65" s="36">
        <v>8.23</v>
      </c>
      <c r="E65" s="2"/>
      <c r="F65" s="2"/>
      <c r="G65" s="2"/>
      <c r="H65" s="93">
        <f t="shared" si="13"/>
        <v>0</v>
      </c>
      <c r="I65" s="99"/>
      <c r="J65" s="100"/>
      <c r="K65" s="99"/>
      <c r="L65" s="100"/>
      <c r="M65" s="99"/>
      <c r="N65" s="100"/>
      <c r="O65" s="99"/>
      <c r="P65" s="18">
        <f t="shared" si="14"/>
        <v>0</v>
      </c>
      <c r="Q65" s="97">
        <f t="shared" si="15"/>
        <v>0</v>
      </c>
      <c r="R65" s="97">
        <f t="shared" si="16"/>
        <v>0</v>
      </c>
    </row>
    <row r="66" spans="1:242" x14ac:dyDescent="0.45">
      <c r="A66" s="117" t="s">
        <v>140</v>
      </c>
      <c r="B66" s="117" t="s">
        <v>302</v>
      </c>
      <c r="C66" s="117" t="s">
        <v>106</v>
      </c>
      <c r="D66" s="30">
        <v>8.64</v>
      </c>
      <c r="E66" s="2"/>
      <c r="F66" s="2"/>
      <c r="G66" s="2"/>
      <c r="H66" s="93">
        <f t="shared" si="13"/>
        <v>0</v>
      </c>
      <c r="I66" s="185"/>
      <c r="J66" s="186"/>
      <c r="K66" s="185"/>
      <c r="L66" s="186"/>
      <c r="M66" s="185"/>
      <c r="N66" s="186"/>
      <c r="O66" s="185"/>
      <c r="P66" s="187">
        <f t="shared" si="14"/>
        <v>0</v>
      </c>
      <c r="Q66" s="97">
        <f t="shared" si="15"/>
        <v>0</v>
      </c>
      <c r="R66" s="97">
        <f t="shared" si="16"/>
        <v>0</v>
      </c>
    </row>
    <row r="67" spans="1:242" x14ac:dyDescent="0.45">
      <c r="A67" s="34"/>
      <c r="B67" s="54" t="s">
        <v>223</v>
      </c>
      <c r="C67" s="60"/>
      <c r="D67" s="57"/>
      <c r="E67" s="84"/>
      <c r="F67" s="84"/>
      <c r="G67" s="84"/>
      <c r="H67" s="84"/>
      <c r="I67" s="7"/>
      <c r="J67" s="25"/>
      <c r="K67" s="7"/>
      <c r="L67" s="25"/>
      <c r="M67" s="7"/>
      <c r="N67" s="25"/>
      <c r="O67" s="7"/>
      <c r="P67" s="8"/>
      <c r="Q67" s="97">
        <f t="shared" ref="Q67" si="17">(M67*D67*0.85)</f>
        <v>0</v>
      </c>
      <c r="R67" s="97">
        <f t="shared" si="4"/>
        <v>0</v>
      </c>
    </row>
    <row r="68" spans="1:242" s="32" customFormat="1" ht="18" x14ac:dyDescent="0.55000000000000004">
      <c r="A68" s="215" t="s">
        <v>0</v>
      </c>
      <c r="B68" s="215"/>
      <c r="C68" s="85"/>
      <c r="D68" s="86"/>
      <c r="E68" s="85"/>
      <c r="F68" s="85"/>
      <c r="G68" s="85"/>
      <c r="H68" s="85"/>
      <c r="I68" s="85"/>
    </row>
    <row r="69" spans="1:242" s="31" customFormat="1" ht="15.75" x14ac:dyDescent="0.5">
      <c r="A69" s="201" t="s">
        <v>182</v>
      </c>
      <c r="B69" s="201"/>
      <c r="D69" s="33"/>
    </row>
    <row r="70" spans="1:242" s="37" customFormat="1" x14ac:dyDescent="0.45">
      <c r="A70" s="34" t="s">
        <v>67</v>
      </c>
      <c r="B70" s="35" t="s">
        <v>315</v>
      </c>
      <c r="C70" s="34" t="s">
        <v>106</v>
      </c>
      <c r="D70" s="36">
        <v>3.29</v>
      </c>
      <c r="E70" s="2"/>
      <c r="F70" s="2"/>
      <c r="G70" s="2"/>
      <c r="H70" s="93">
        <f t="shared" ref="H70:H89" si="18">SUM(E70:G70)</f>
        <v>0</v>
      </c>
      <c r="I70" s="99"/>
      <c r="J70" s="100"/>
      <c r="K70" s="99"/>
      <c r="L70" s="100"/>
      <c r="M70" s="99"/>
      <c r="N70" s="100"/>
      <c r="O70" s="99"/>
      <c r="P70" s="18">
        <f t="shared" ref="P70:P75" si="19">(H70)*D70</f>
        <v>0</v>
      </c>
      <c r="Q70" s="97">
        <f>(M70*D70*0.85)</f>
        <v>0</v>
      </c>
      <c r="R70" s="97">
        <f>SUM(P70-Q70)</f>
        <v>0</v>
      </c>
    </row>
    <row r="71" spans="1:242" s="37" customFormat="1" x14ac:dyDescent="0.45">
      <c r="A71" s="34" t="s">
        <v>66</v>
      </c>
      <c r="B71" s="35" t="s">
        <v>317</v>
      </c>
      <c r="C71" s="34" t="s">
        <v>106</v>
      </c>
      <c r="D71" s="36">
        <v>19.77</v>
      </c>
      <c r="E71" s="2"/>
      <c r="F71" s="2"/>
      <c r="G71" s="2"/>
      <c r="H71" s="93">
        <f t="shared" si="18"/>
        <v>0</v>
      </c>
      <c r="I71" s="99"/>
      <c r="J71" s="100"/>
      <c r="K71" s="99"/>
      <c r="L71" s="100"/>
      <c r="M71" s="99"/>
      <c r="N71" s="100"/>
      <c r="O71" s="99"/>
      <c r="P71" s="18">
        <f t="shared" si="19"/>
        <v>0</v>
      </c>
      <c r="Q71" s="97">
        <f>(M71*D71*0.85)</f>
        <v>0</v>
      </c>
      <c r="R71" s="97">
        <f>SUM(P71-Q71)</f>
        <v>0</v>
      </c>
    </row>
    <row r="72" spans="1:242" s="37" customFormat="1" x14ac:dyDescent="0.45">
      <c r="A72" s="38" t="s">
        <v>171</v>
      </c>
      <c r="B72" s="35" t="s">
        <v>316</v>
      </c>
      <c r="C72" s="35" t="s">
        <v>106</v>
      </c>
      <c r="D72" s="36">
        <v>9.8800000000000008</v>
      </c>
      <c r="E72" s="2"/>
      <c r="F72" s="2"/>
      <c r="G72" s="2"/>
      <c r="H72" s="93">
        <f t="shared" si="18"/>
        <v>0</v>
      </c>
      <c r="I72" s="99"/>
      <c r="J72" s="100"/>
      <c r="K72" s="99"/>
      <c r="L72" s="100"/>
      <c r="M72" s="99"/>
      <c r="N72" s="100"/>
      <c r="O72" s="99"/>
      <c r="P72" s="18">
        <f t="shared" si="19"/>
        <v>0</v>
      </c>
      <c r="Q72" s="97">
        <f>(M72*D72*0.85)</f>
        <v>0</v>
      </c>
      <c r="R72" s="97">
        <f>SUM(P72-Q72)</f>
        <v>0</v>
      </c>
    </row>
    <row r="73" spans="1:242" s="37" customFormat="1" x14ac:dyDescent="0.45">
      <c r="A73" s="34" t="s">
        <v>69</v>
      </c>
      <c r="B73" s="35" t="s">
        <v>320</v>
      </c>
      <c r="C73" s="34" t="s">
        <v>106</v>
      </c>
      <c r="D73" s="36">
        <v>3.94</v>
      </c>
      <c r="E73" s="2"/>
      <c r="F73" s="2"/>
      <c r="G73" s="2"/>
      <c r="H73" s="93">
        <f t="shared" si="18"/>
        <v>0</v>
      </c>
      <c r="I73" s="99"/>
      <c r="J73" s="100"/>
      <c r="K73" s="99"/>
      <c r="L73" s="100"/>
      <c r="M73" s="99"/>
      <c r="N73" s="100"/>
      <c r="O73" s="99"/>
      <c r="P73" s="18">
        <f t="shared" si="19"/>
        <v>0</v>
      </c>
      <c r="Q73" s="97">
        <f>(M73*D73*0.85)</f>
        <v>0</v>
      </c>
      <c r="R73" s="97">
        <f>SUM(P73-Q73)</f>
        <v>0</v>
      </c>
    </row>
    <row r="74" spans="1:242" s="37" customFormat="1" x14ac:dyDescent="0.45">
      <c r="A74" s="35" t="s">
        <v>68</v>
      </c>
      <c r="B74" s="35" t="s">
        <v>386</v>
      </c>
      <c r="C74" s="35" t="s">
        <v>106</v>
      </c>
      <c r="D74" s="36">
        <v>4.3600000000000003</v>
      </c>
      <c r="E74" s="2"/>
      <c r="F74" s="2"/>
      <c r="G74" s="2"/>
      <c r="H74" s="93">
        <f t="shared" si="18"/>
        <v>0</v>
      </c>
      <c r="I74" s="99"/>
      <c r="J74" s="100"/>
      <c r="K74" s="99"/>
      <c r="L74" s="100"/>
      <c r="M74" s="99"/>
      <c r="N74" s="100"/>
      <c r="O74" s="99"/>
      <c r="P74" s="18">
        <f t="shared" si="19"/>
        <v>0</v>
      </c>
      <c r="Q74" s="97">
        <f>(M74*D74*0.85)</f>
        <v>0</v>
      </c>
      <c r="R74" s="97">
        <f>SUM(P74-Q74)</f>
        <v>0</v>
      </c>
    </row>
    <row r="75" spans="1:242" s="37" customFormat="1" x14ac:dyDescent="0.45">
      <c r="A75" s="39" t="s">
        <v>235</v>
      </c>
      <c r="B75" s="168" t="s">
        <v>415</v>
      </c>
      <c r="C75" s="35" t="s">
        <v>106</v>
      </c>
      <c r="D75" s="169">
        <v>18.940000000000001</v>
      </c>
      <c r="E75" s="2"/>
      <c r="F75" s="2"/>
      <c r="G75" s="2"/>
      <c r="H75" s="93">
        <f t="shared" si="18"/>
        <v>0</v>
      </c>
      <c r="I75" s="169"/>
      <c r="J75" s="169"/>
      <c r="K75" s="169"/>
      <c r="L75" s="169"/>
      <c r="M75" s="169"/>
      <c r="N75" s="169"/>
      <c r="O75" s="169"/>
      <c r="P75" s="29">
        <f t="shared" si="19"/>
        <v>0</v>
      </c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3"/>
    </row>
    <row r="76" spans="1:242" s="37" customFormat="1" x14ac:dyDescent="0.45">
      <c r="A76" s="34" t="s">
        <v>64</v>
      </c>
      <c r="B76" s="35" t="s">
        <v>323</v>
      </c>
      <c r="C76" s="34" t="s">
        <v>106</v>
      </c>
      <c r="D76" s="36">
        <v>5.35</v>
      </c>
      <c r="E76" s="2"/>
      <c r="F76" s="2"/>
      <c r="G76" s="2"/>
      <c r="H76" s="93">
        <f t="shared" si="18"/>
        <v>0</v>
      </c>
      <c r="I76" s="99"/>
      <c r="J76" s="100"/>
      <c r="K76" s="99"/>
      <c r="L76" s="100"/>
      <c r="M76" s="99"/>
      <c r="N76" s="100"/>
      <c r="O76" s="99"/>
      <c r="P76" s="18">
        <f t="shared" ref="P76:P89" si="20">(H76)*D76</f>
        <v>0</v>
      </c>
      <c r="Q76" s="97">
        <f t="shared" ref="Q76:Q89" si="21">(M76*D76*0.85)</f>
        <v>0</v>
      </c>
      <c r="R76" s="97">
        <f t="shared" ref="R76:R89" si="22">SUM(P76-Q76)</f>
        <v>0</v>
      </c>
    </row>
    <row r="77" spans="1:242" s="37" customFormat="1" x14ac:dyDescent="0.45">
      <c r="A77" s="34" t="s">
        <v>65</v>
      </c>
      <c r="B77" s="35" t="s">
        <v>322</v>
      </c>
      <c r="C77" s="34" t="s">
        <v>106</v>
      </c>
      <c r="D77" s="36">
        <v>3.53</v>
      </c>
      <c r="E77" s="2"/>
      <c r="F77" s="2"/>
      <c r="G77" s="2"/>
      <c r="H77" s="93">
        <f t="shared" si="18"/>
        <v>0</v>
      </c>
      <c r="I77" s="99"/>
      <c r="J77" s="100"/>
      <c r="K77" s="99"/>
      <c r="L77" s="100"/>
      <c r="M77" s="99"/>
      <c r="N77" s="100"/>
      <c r="O77" s="99"/>
      <c r="P77" s="18">
        <f t="shared" si="20"/>
        <v>0</v>
      </c>
      <c r="Q77" s="97">
        <f t="shared" si="21"/>
        <v>0</v>
      </c>
      <c r="R77" s="97">
        <f t="shared" si="22"/>
        <v>0</v>
      </c>
    </row>
    <row r="78" spans="1:242" s="37" customFormat="1" x14ac:dyDescent="0.45">
      <c r="A78" s="34" t="s">
        <v>72</v>
      </c>
      <c r="B78" s="35" t="s">
        <v>312</v>
      </c>
      <c r="C78" s="34" t="s">
        <v>106</v>
      </c>
      <c r="D78" s="36">
        <v>3.94</v>
      </c>
      <c r="E78" s="2"/>
      <c r="F78" s="2"/>
      <c r="G78" s="2"/>
      <c r="H78" s="93">
        <f t="shared" si="18"/>
        <v>0</v>
      </c>
      <c r="I78" s="99"/>
      <c r="J78" s="100"/>
      <c r="K78" s="99"/>
      <c r="L78" s="100"/>
      <c r="M78" s="99"/>
      <c r="N78" s="100"/>
      <c r="O78" s="99"/>
      <c r="P78" s="18">
        <f t="shared" si="20"/>
        <v>0</v>
      </c>
      <c r="Q78" s="97">
        <f t="shared" si="21"/>
        <v>0</v>
      </c>
      <c r="R78" s="97">
        <f t="shared" si="22"/>
        <v>0</v>
      </c>
    </row>
    <row r="79" spans="1:242" s="37" customFormat="1" x14ac:dyDescent="0.45">
      <c r="A79" s="34" t="s">
        <v>78</v>
      </c>
      <c r="B79" s="35" t="s">
        <v>313</v>
      </c>
      <c r="C79" s="34" t="s">
        <v>106</v>
      </c>
      <c r="D79" s="36">
        <v>3.94</v>
      </c>
      <c r="E79" s="2"/>
      <c r="F79" s="2"/>
      <c r="G79" s="2"/>
      <c r="H79" s="93">
        <f t="shared" si="18"/>
        <v>0</v>
      </c>
      <c r="I79" s="99"/>
      <c r="J79" s="100"/>
      <c r="K79" s="99"/>
      <c r="L79" s="100"/>
      <c r="M79" s="99"/>
      <c r="N79" s="100"/>
      <c r="O79" s="99"/>
      <c r="P79" s="18">
        <f t="shared" si="20"/>
        <v>0</v>
      </c>
      <c r="Q79" s="97">
        <f t="shared" si="21"/>
        <v>0</v>
      </c>
      <c r="R79" s="97">
        <f t="shared" si="22"/>
        <v>0</v>
      </c>
    </row>
    <row r="80" spans="1:242" s="37" customFormat="1" x14ac:dyDescent="0.45">
      <c r="A80" s="34" t="s">
        <v>75</v>
      </c>
      <c r="B80" s="35" t="s">
        <v>310</v>
      </c>
      <c r="C80" s="34" t="s">
        <v>106</v>
      </c>
      <c r="D80" s="36">
        <v>3.94</v>
      </c>
      <c r="E80" s="2"/>
      <c r="F80" s="2"/>
      <c r="G80" s="2"/>
      <c r="H80" s="93">
        <f t="shared" si="18"/>
        <v>0</v>
      </c>
      <c r="I80" s="99"/>
      <c r="J80" s="100"/>
      <c r="K80" s="99"/>
      <c r="L80" s="100"/>
      <c r="M80" s="99"/>
      <c r="N80" s="100"/>
      <c r="O80" s="99"/>
      <c r="P80" s="18">
        <f t="shared" si="20"/>
        <v>0</v>
      </c>
      <c r="Q80" s="97">
        <f t="shared" si="21"/>
        <v>0</v>
      </c>
      <c r="R80" s="97">
        <f t="shared" si="22"/>
        <v>0</v>
      </c>
    </row>
    <row r="81" spans="1:242" s="37" customFormat="1" x14ac:dyDescent="0.45">
      <c r="A81" s="34" t="s">
        <v>77</v>
      </c>
      <c r="B81" s="35" t="s">
        <v>309</v>
      </c>
      <c r="C81" s="34" t="s">
        <v>106</v>
      </c>
      <c r="D81" s="36">
        <v>3.94</v>
      </c>
      <c r="E81" s="2"/>
      <c r="F81" s="2"/>
      <c r="G81" s="2"/>
      <c r="H81" s="93">
        <f t="shared" si="18"/>
        <v>0</v>
      </c>
      <c r="I81" s="99"/>
      <c r="J81" s="100"/>
      <c r="K81" s="99"/>
      <c r="L81" s="100"/>
      <c r="M81" s="99"/>
      <c r="N81" s="100"/>
      <c r="O81" s="99"/>
      <c r="P81" s="18">
        <f t="shared" si="20"/>
        <v>0</v>
      </c>
      <c r="Q81" s="97">
        <f t="shared" si="21"/>
        <v>0</v>
      </c>
      <c r="R81" s="97">
        <f t="shared" si="22"/>
        <v>0</v>
      </c>
    </row>
    <row r="82" spans="1:242" s="37" customFormat="1" x14ac:dyDescent="0.45">
      <c r="A82" s="34" t="s">
        <v>79</v>
      </c>
      <c r="B82" s="35" t="s">
        <v>308</v>
      </c>
      <c r="C82" s="34" t="s">
        <v>106</v>
      </c>
      <c r="D82" s="36">
        <v>3.94</v>
      </c>
      <c r="E82" s="2"/>
      <c r="F82" s="2"/>
      <c r="G82" s="2"/>
      <c r="H82" s="93">
        <f t="shared" si="18"/>
        <v>0</v>
      </c>
      <c r="I82" s="99"/>
      <c r="J82" s="100"/>
      <c r="K82" s="99"/>
      <c r="L82" s="100"/>
      <c r="M82" s="99"/>
      <c r="N82" s="100"/>
      <c r="O82" s="99"/>
      <c r="P82" s="18">
        <f t="shared" si="20"/>
        <v>0</v>
      </c>
      <c r="Q82" s="97">
        <f t="shared" si="21"/>
        <v>0</v>
      </c>
      <c r="R82" s="97">
        <f t="shared" si="22"/>
        <v>0</v>
      </c>
    </row>
    <row r="83" spans="1:242" s="37" customFormat="1" x14ac:dyDescent="0.45">
      <c r="A83" s="34" t="s">
        <v>76</v>
      </c>
      <c r="B83" s="35" t="s">
        <v>314</v>
      </c>
      <c r="C83" s="34" t="s">
        <v>106</v>
      </c>
      <c r="D83" s="36">
        <v>3.94</v>
      </c>
      <c r="E83" s="2"/>
      <c r="F83" s="2"/>
      <c r="G83" s="2"/>
      <c r="H83" s="93">
        <f t="shared" si="18"/>
        <v>0</v>
      </c>
      <c r="I83" s="99"/>
      <c r="J83" s="100"/>
      <c r="K83" s="99"/>
      <c r="L83" s="100"/>
      <c r="M83" s="99"/>
      <c r="N83" s="100"/>
      <c r="O83" s="99"/>
      <c r="P83" s="18">
        <f t="shared" si="20"/>
        <v>0</v>
      </c>
      <c r="Q83" s="97">
        <f t="shared" si="21"/>
        <v>0</v>
      </c>
      <c r="R83" s="97">
        <f t="shared" si="22"/>
        <v>0</v>
      </c>
    </row>
    <row r="84" spans="1:242" s="37" customFormat="1" x14ac:dyDescent="0.45">
      <c r="A84" s="34" t="s">
        <v>74</v>
      </c>
      <c r="B84" s="35" t="s">
        <v>311</v>
      </c>
      <c r="C84" s="34" t="s">
        <v>106</v>
      </c>
      <c r="D84" s="36">
        <v>3.94</v>
      </c>
      <c r="E84" s="2"/>
      <c r="F84" s="2"/>
      <c r="G84" s="2"/>
      <c r="H84" s="93">
        <f t="shared" si="18"/>
        <v>0</v>
      </c>
      <c r="I84" s="99"/>
      <c r="J84" s="100"/>
      <c r="K84" s="99"/>
      <c r="L84" s="100"/>
      <c r="M84" s="99"/>
      <c r="N84" s="100"/>
      <c r="O84" s="99"/>
      <c r="P84" s="18">
        <f t="shared" si="20"/>
        <v>0</v>
      </c>
      <c r="Q84" s="97">
        <f t="shared" si="21"/>
        <v>0</v>
      </c>
      <c r="R84" s="97">
        <f t="shared" si="22"/>
        <v>0</v>
      </c>
    </row>
    <row r="85" spans="1:242" s="37" customFormat="1" x14ac:dyDescent="0.45">
      <c r="A85" s="34" t="s">
        <v>73</v>
      </c>
      <c r="B85" s="35" t="s">
        <v>385</v>
      </c>
      <c r="C85" s="34" t="s">
        <v>106</v>
      </c>
      <c r="D85" s="36">
        <v>14</v>
      </c>
      <c r="E85" s="2"/>
      <c r="F85" s="2"/>
      <c r="G85" s="2"/>
      <c r="H85" s="93">
        <f t="shared" si="18"/>
        <v>0</v>
      </c>
      <c r="I85" s="99"/>
      <c r="J85" s="100"/>
      <c r="K85" s="99"/>
      <c r="L85" s="100"/>
      <c r="M85" s="99"/>
      <c r="N85" s="100"/>
      <c r="O85" s="99"/>
      <c r="P85" s="18">
        <f t="shared" si="20"/>
        <v>0</v>
      </c>
      <c r="Q85" s="97">
        <f t="shared" si="21"/>
        <v>0</v>
      </c>
      <c r="R85" s="97">
        <f t="shared" si="22"/>
        <v>0</v>
      </c>
      <c r="S85" s="3"/>
    </row>
    <row r="86" spans="1:242" s="37" customFormat="1" x14ac:dyDescent="0.45">
      <c r="A86" s="35" t="s">
        <v>162</v>
      </c>
      <c r="B86" s="35" t="s">
        <v>387</v>
      </c>
      <c r="C86" s="35" t="s">
        <v>106</v>
      </c>
      <c r="D86" s="36">
        <v>8.64</v>
      </c>
      <c r="E86" s="2"/>
      <c r="F86" s="2"/>
      <c r="G86" s="2"/>
      <c r="H86" s="93">
        <f t="shared" si="18"/>
        <v>0</v>
      </c>
      <c r="I86" s="99"/>
      <c r="J86" s="100"/>
      <c r="K86" s="99"/>
      <c r="L86" s="100"/>
      <c r="M86" s="99"/>
      <c r="N86" s="100"/>
      <c r="O86" s="99"/>
      <c r="P86" s="18">
        <f t="shared" si="20"/>
        <v>0</v>
      </c>
      <c r="Q86" s="97">
        <f t="shared" si="21"/>
        <v>0</v>
      </c>
      <c r="R86" s="97">
        <f t="shared" si="22"/>
        <v>0</v>
      </c>
    </row>
    <row r="87" spans="1:242" x14ac:dyDescent="0.45">
      <c r="A87" s="54" t="s">
        <v>71</v>
      </c>
      <c r="B87" s="54" t="s">
        <v>319</v>
      </c>
      <c r="C87" s="54" t="s">
        <v>106</v>
      </c>
      <c r="D87" s="30">
        <v>12.35</v>
      </c>
      <c r="E87" s="83"/>
      <c r="F87" s="83"/>
      <c r="G87" s="83"/>
      <c r="H87" s="113">
        <f t="shared" si="18"/>
        <v>0</v>
      </c>
      <c r="I87" s="185"/>
      <c r="J87" s="186"/>
      <c r="K87" s="185"/>
      <c r="L87" s="186"/>
      <c r="M87" s="185"/>
      <c r="N87" s="186"/>
      <c r="O87" s="185"/>
      <c r="P87" s="187">
        <f t="shared" si="20"/>
        <v>0</v>
      </c>
      <c r="Q87" s="97">
        <f t="shared" si="21"/>
        <v>0</v>
      </c>
      <c r="R87" s="97">
        <f t="shared" si="22"/>
        <v>0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</row>
    <row r="88" spans="1:242" s="37" customFormat="1" x14ac:dyDescent="0.45">
      <c r="A88" s="34" t="s">
        <v>149</v>
      </c>
      <c r="B88" s="35" t="s">
        <v>318</v>
      </c>
      <c r="C88" s="34" t="s">
        <v>106</v>
      </c>
      <c r="D88" s="36">
        <v>4.93</v>
      </c>
      <c r="E88" s="2"/>
      <c r="F88" s="2"/>
      <c r="G88" s="2"/>
      <c r="H88" s="93">
        <f t="shared" si="18"/>
        <v>0</v>
      </c>
      <c r="I88" s="99"/>
      <c r="J88" s="100"/>
      <c r="K88" s="99"/>
      <c r="L88" s="100"/>
      <c r="M88" s="99"/>
      <c r="N88" s="100"/>
      <c r="O88" s="99"/>
      <c r="P88" s="18">
        <f t="shared" si="20"/>
        <v>0</v>
      </c>
      <c r="Q88" s="97">
        <f t="shared" si="21"/>
        <v>0</v>
      </c>
      <c r="R88" s="97">
        <f t="shared" si="22"/>
        <v>0</v>
      </c>
    </row>
    <row r="89" spans="1:242" s="37" customFormat="1" x14ac:dyDescent="0.45">
      <c r="A89" s="35" t="s">
        <v>70</v>
      </c>
      <c r="B89" s="35" t="s">
        <v>321</v>
      </c>
      <c r="C89" s="34" t="s">
        <v>106</v>
      </c>
      <c r="D89" s="36">
        <v>12.35</v>
      </c>
      <c r="E89" s="2"/>
      <c r="F89" s="2"/>
      <c r="G89" s="2"/>
      <c r="H89" s="93">
        <f t="shared" si="18"/>
        <v>0</v>
      </c>
      <c r="I89" s="99"/>
      <c r="J89" s="100"/>
      <c r="K89" s="99"/>
      <c r="L89" s="100"/>
      <c r="M89" s="99"/>
      <c r="N89" s="100"/>
      <c r="O89" s="99"/>
      <c r="P89" s="18">
        <f t="shared" si="20"/>
        <v>0</v>
      </c>
      <c r="Q89" s="97">
        <f t="shared" si="21"/>
        <v>0</v>
      </c>
      <c r="R89" s="97">
        <f t="shared" si="22"/>
        <v>0</v>
      </c>
    </row>
    <row r="90" spans="1:242" s="31" customFormat="1" ht="15.75" x14ac:dyDescent="0.5">
      <c r="A90" s="209" t="s">
        <v>183</v>
      </c>
      <c r="B90" s="209"/>
      <c r="D90" s="33"/>
    </row>
    <row r="91" spans="1:242" s="37" customFormat="1" x14ac:dyDescent="0.45">
      <c r="A91" s="34" t="s">
        <v>144</v>
      </c>
      <c r="B91" s="35" t="s">
        <v>398</v>
      </c>
      <c r="C91" s="34" t="s">
        <v>106</v>
      </c>
      <c r="D91" s="36">
        <v>3.12</v>
      </c>
      <c r="E91" s="2"/>
      <c r="F91" s="2"/>
      <c r="G91" s="2"/>
      <c r="H91" s="93">
        <f t="shared" ref="H91:H109" si="23">SUM(E91:G91)</f>
        <v>0</v>
      </c>
      <c r="I91" s="99"/>
      <c r="J91" s="100"/>
      <c r="K91" s="99"/>
      <c r="L91" s="100"/>
      <c r="M91" s="99"/>
      <c r="N91" s="100"/>
      <c r="O91" s="99"/>
      <c r="P91" s="18">
        <f t="shared" ref="P91:P109" si="24">(H91)*D91</f>
        <v>0</v>
      </c>
      <c r="Q91" s="97">
        <f t="shared" ref="Q91:Q109" si="25">(M91*D91*0.85)</f>
        <v>0</v>
      </c>
      <c r="R91" s="97">
        <f t="shared" ref="R91:R109" si="26">SUM(P91-Q91)</f>
        <v>0</v>
      </c>
    </row>
    <row r="92" spans="1:242" s="37" customFormat="1" x14ac:dyDescent="0.45">
      <c r="A92" s="34" t="s">
        <v>113</v>
      </c>
      <c r="B92" s="35" t="s">
        <v>403</v>
      </c>
      <c r="C92" s="34" t="s">
        <v>106</v>
      </c>
      <c r="D92" s="36">
        <v>4.93</v>
      </c>
      <c r="E92" s="2"/>
      <c r="F92" s="2"/>
      <c r="G92" s="2"/>
      <c r="H92" s="93">
        <f t="shared" si="23"/>
        <v>0</v>
      </c>
      <c r="I92" s="99"/>
      <c r="J92" s="100"/>
      <c r="K92" s="99"/>
      <c r="L92" s="100"/>
      <c r="M92" s="99"/>
      <c r="N92" s="100"/>
      <c r="O92" s="99"/>
      <c r="P92" s="18">
        <f t="shared" si="24"/>
        <v>0</v>
      </c>
      <c r="Q92" s="97">
        <f t="shared" si="25"/>
        <v>0</v>
      </c>
      <c r="R92" s="97">
        <f t="shared" si="26"/>
        <v>0</v>
      </c>
    </row>
    <row r="93" spans="1:242" s="37" customFormat="1" x14ac:dyDescent="0.45">
      <c r="A93" s="38" t="s">
        <v>184</v>
      </c>
      <c r="B93" s="35" t="s">
        <v>329</v>
      </c>
      <c r="C93" s="34" t="s">
        <v>106</v>
      </c>
      <c r="D93" s="36">
        <v>3.53</v>
      </c>
      <c r="E93" s="2"/>
      <c r="F93" s="2"/>
      <c r="G93" s="2"/>
      <c r="H93" s="93">
        <f t="shared" si="23"/>
        <v>0</v>
      </c>
      <c r="I93" s="99"/>
      <c r="J93" s="100"/>
      <c r="K93" s="99"/>
      <c r="L93" s="100"/>
      <c r="M93" s="99"/>
      <c r="N93" s="100"/>
      <c r="O93" s="99"/>
      <c r="P93" s="18">
        <f t="shared" si="24"/>
        <v>0</v>
      </c>
      <c r="Q93" s="97">
        <f t="shared" si="25"/>
        <v>0</v>
      </c>
      <c r="R93" s="97">
        <f t="shared" si="26"/>
        <v>0</v>
      </c>
    </row>
    <row r="94" spans="1:242" s="37" customFormat="1" x14ac:dyDescent="0.45">
      <c r="A94" s="34" t="s">
        <v>112</v>
      </c>
      <c r="B94" s="35" t="s">
        <v>325</v>
      </c>
      <c r="C94" s="34" t="s">
        <v>106</v>
      </c>
      <c r="D94" s="36">
        <v>9.8800000000000008</v>
      </c>
      <c r="E94" s="2"/>
      <c r="F94" s="2"/>
      <c r="G94" s="2"/>
      <c r="H94" s="93">
        <f t="shared" si="23"/>
        <v>0</v>
      </c>
      <c r="I94" s="99"/>
      <c r="J94" s="100"/>
      <c r="K94" s="99"/>
      <c r="L94" s="100"/>
      <c r="M94" s="99"/>
      <c r="N94" s="100"/>
      <c r="O94" s="99"/>
      <c r="P94" s="18">
        <f t="shared" si="24"/>
        <v>0</v>
      </c>
      <c r="Q94" s="97">
        <f t="shared" si="25"/>
        <v>0</v>
      </c>
      <c r="R94" s="97">
        <f t="shared" si="26"/>
        <v>0</v>
      </c>
    </row>
    <row r="95" spans="1:242" s="37" customFormat="1" x14ac:dyDescent="0.45">
      <c r="A95" s="34" t="s">
        <v>61</v>
      </c>
      <c r="B95" s="35" t="s">
        <v>399</v>
      </c>
      <c r="C95" s="34" t="s">
        <v>106</v>
      </c>
      <c r="D95" s="36">
        <v>39.54</v>
      </c>
      <c r="E95" s="2"/>
      <c r="F95" s="2"/>
      <c r="G95" s="2"/>
      <c r="H95" s="93">
        <f t="shared" si="23"/>
        <v>0</v>
      </c>
      <c r="I95" s="99"/>
      <c r="J95" s="100"/>
      <c r="K95" s="99"/>
      <c r="L95" s="100"/>
      <c r="M95" s="99"/>
      <c r="N95" s="100"/>
      <c r="O95" s="99"/>
      <c r="P95" s="18">
        <f t="shared" si="24"/>
        <v>0</v>
      </c>
      <c r="Q95" s="97">
        <f t="shared" si="25"/>
        <v>0</v>
      </c>
      <c r="R95" s="97">
        <f t="shared" si="26"/>
        <v>0</v>
      </c>
    </row>
    <row r="96" spans="1:242" s="37" customFormat="1" x14ac:dyDescent="0.45">
      <c r="A96" s="34" t="s">
        <v>273</v>
      </c>
      <c r="B96" s="35" t="s">
        <v>327</v>
      </c>
      <c r="C96" s="34" t="s">
        <v>106</v>
      </c>
      <c r="D96" s="36">
        <v>41.19</v>
      </c>
      <c r="E96" s="2"/>
      <c r="F96" s="2"/>
      <c r="G96" s="2"/>
      <c r="H96" s="93">
        <f t="shared" si="23"/>
        <v>0</v>
      </c>
      <c r="I96" s="99"/>
      <c r="J96" s="100"/>
      <c r="K96" s="99"/>
      <c r="L96" s="100"/>
      <c r="M96" s="99"/>
      <c r="N96" s="100"/>
      <c r="O96" s="99"/>
      <c r="P96" s="18">
        <f t="shared" si="24"/>
        <v>0</v>
      </c>
      <c r="Q96" s="97">
        <f t="shared" si="25"/>
        <v>0</v>
      </c>
      <c r="R96" s="97">
        <f t="shared" si="26"/>
        <v>0</v>
      </c>
    </row>
    <row r="97" spans="1:18" s="37" customFormat="1" x14ac:dyDescent="0.45">
      <c r="A97" s="34" t="s">
        <v>59</v>
      </c>
      <c r="B97" s="35" t="s">
        <v>332</v>
      </c>
      <c r="C97" s="34" t="s">
        <v>106</v>
      </c>
      <c r="D97" s="36">
        <v>1.8</v>
      </c>
      <c r="E97" s="2"/>
      <c r="F97" s="2"/>
      <c r="G97" s="2"/>
      <c r="H97" s="93">
        <f t="shared" si="23"/>
        <v>0</v>
      </c>
      <c r="I97" s="99"/>
      <c r="J97" s="100"/>
      <c r="K97" s="99"/>
      <c r="L97" s="100"/>
      <c r="M97" s="99"/>
      <c r="N97" s="100"/>
      <c r="O97" s="99"/>
      <c r="P97" s="18">
        <f t="shared" si="24"/>
        <v>0</v>
      </c>
      <c r="Q97" s="97">
        <f t="shared" si="25"/>
        <v>0</v>
      </c>
      <c r="R97" s="97">
        <f t="shared" si="26"/>
        <v>0</v>
      </c>
    </row>
    <row r="98" spans="1:18" s="37" customFormat="1" x14ac:dyDescent="0.45">
      <c r="A98" s="35" t="s">
        <v>60</v>
      </c>
      <c r="B98" s="35" t="s">
        <v>330</v>
      </c>
      <c r="C98" s="35" t="s">
        <v>106</v>
      </c>
      <c r="D98" s="36">
        <v>28.83</v>
      </c>
      <c r="E98" s="2"/>
      <c r="F98" s="2"/>
      <c r="G98" s="2"/>
      <c r="H98" s="93">
        <f t="shared" si="23"/>
        <v>0</v>
      </c>
      <c r="I98" s="99"/>
      <c r="J98" s="100"/>
      <c r="K98" s="99"/>
      <c r="L98" s="100"/>
      <c r="M98" s="99"/>
      <c r="N98" s="100"/>
      <c r="O98" s="99"/>
      <c r="P98" s="18">
        <f t="shared" si="24"/>
        <v>0</v>
      </c>
      <c r="Q98" s="97">
        <f t="shared" si="25"/>
        <v>0</v>
      </c>
      <c r="R98" s="97">
        <f t="shared" si="26"/>
        <v>0</v>
      </c>
    </row>
    <row r="99" spans="1:18" s="37" customFormat="1" x14ac:dyDescent="0.45">
      <c r="A99" s="34" t="s">
        <v>62</v>
      </c>
      <c r="B99" s="35" t="s">
        <v>331</v>
      </c>
      <c r="C99" s="34" t="s">
        <v>106</v>
      </c>
      <c r="D99" s="36">
        <v>7.41</v>
      </c>
      <c r="E99" s="2"/>
      <c r="F99" s="2"/>
      <c r="G99" s="2"/>
      <c r="H99" s="93">
        <f t="shared" si="23"/>
        <v>0</v>
      </c>
      <c r="I99" s="99"/>
      <c r="J99" s="100"/>
      <c r="K99" s="99"/>
      <c r="L99" s="100"/>
      <c r="M99" s="99"/>
      <c r="N99" s="100"/>
      <c r="O99" s="99"/>
      <c r="P99" s="18">
        <f t="shared" si="24"/>
        <v>0</v>
      </c>
      <c r="Q99" s="97">
        <f t="shared" si="25"/>
        <v>0</v>
      </c>
      <c r="R99" s="97">
        <f t="shared" si="26"/>
        <v>0</v>
      </c>
    </row>
    <row r="100" spans="1:18" s="37" customFormat="1" x14ac:dyDescent="0.45">
      <c r="A100" s="35" t="s">
        <v>128</v>
      </c>
      <c r="B100" s="35" t="s">
        <v>328</v>
      </c>
      <c r="C100" s="35" t="s">
        <v>106</v>
      </c>
      <c r="D100" s="36">
        <v>61.79</v>
      </c>
      <c r="E100" s="2"/>
      <c r="F100" s="2"/>
      <c r="G100" s="2"/>
      <c r="H100" s="93">
        <f t="shared" si="23"/>
        <v>0</v>
      </c>
      <c r="I100" s="99"/>
      <c r="J100" s="100"/>
      <c r="K100" s="99"/>
      <c r="L100" s="100"/>
      <c r="M100" s="99"/>
      <c r="N100" s="100"/>
      <c r="O100" s="99"/>
      <c r="P100" s="18">
        <f t="shared" si="24"/>
        <v>0</v>
      </c>
      <c r="Q100" s="97">
        <f t="shared" si="25"/>
        <v>0</v>
      </c>
      <c r="R100" s="97">
        <f t="shared" si="26"/>
        <v>0</v>
      </c>
    </row>
    <row r="101" spans="1:18" s="37" customFormat="1" x14ac:dyDescent="0.45">
      <c r="A101" s="35" t="s">
        <v>157</v>
      </c>
      <c r="B101" s="35" t="s">
        <v>326</v>
      </c>
      <c r="C101" s="34" t="s">
        <v>106</v>
      </c>
      <c r="D101" s="36">
        <v>23.06</v>
      </c>
      <c r="E101" s="2"/>
      <c r="F101" s="2"/>
      <c r="G101" s="2"/>
      <c r="H101" s="93">
        <f t="shared" si="23"/>
        <v>0</v>
      </c>
      <c r="I101" s="99"/>
      <c r="J101" s="100"/>
      <c r="K101" s="99"/>
      <c r="L101" s="100"/>
      <c r="M101" s="99"/>
      <c r="N101" s="100"/>
      <c r="O101" s="99"/>
      <c r="P101" s="18">
        <f t="shared" si="24"/>
        <v>0</v>
      </c>
      <c r="Q101" s="97">
        <f t="shared" si="25"/>
        <v>0</v>
      </c>
      <c r="R101" s="97">
        <f t="shared" si="26"/>
        <v>0</v>
      </c>
    </row>
    <row r="102" spans="1:18" s="37" customFormat="1" x14ac:dyDescent="0.45">
      <c r="A102" s="34" t="s">
        <v>63</v>
      </c>
      <c r="B102" s="35" t="s">
        <v>400</v>
      </c>
      <c r="C102" s="34" t="s">
        <v>106</v>
      </c>
      <c r="D102" s="36">
        <v>61.79</v>
      </c>
      <c r="E102" s="2"/>
      <c r="F102" s="2"/>
      <c r="G102" s="2"/>
      <c r="H102" s="93">
        <f t="shared" si="23"/>
        <v>0</v>
      </c>
      <c r="I102" s="99"/>
      <c r="J102" s="100"/>
      <c r="K102" s="99"/>
      <c r="L102" s="100"/>
      <c r="M102" s="99"/>
      <c r="N102" s="100"/>
      <c r="O102" s="99"/>
      <c r="P102" s="18">
        <f t="shared" si="24"/>
        <v>0</v>
      </c>
      <c r="Q102" s="97">
        <f t="shared" si="25"/>
        <v>0</v>
      </c>
      <c r="R102" s="97">
        <f t="shared" si="26"/>
        <v>0</v>
      </c>
    </row>
    <row r="103" spans="1:18" s="37" customFormat="1" x14ac:dyDescent="0.45">
      <c r="A103" s="34" t="s">
        <v>129</v>
      </c>
      <c r="B103" s="35" t="s">
        <v>401</v>
      </c>
      <c r="C103" s="34" t="s">
        <v>106</v>
      </c>
      <c r="D103" s="36">
        <v>5.76</v>
      </c>
      <c r="E103" s="2"/>
      <c r="F103" s="2"/>
      <c r="G103" s="2"/>
      <c r="H103" s="93">
        <f t="shared" si="23"/>
        <v>0</v>
      </c>
      <c r="I103" s="99"/>
      <c r="J103" s="100"/>
      <c r="K103" s="99"/>
      <c r="L103" s="100"/>
      <c r="M103" s="99"/>
      <c r="N103" s="100"/>
      <c r="O103" s="99"/>
      <c r="P103" s="18">
        <f t="shared" si="24"/>
        <v>0</v>
      </c>
      <c r="Q103" s="97">
        <f t="shared" si="25"/>
        <v>0</v>
      </c>
      <c r="R103" s="97">
        <f t="shared" si="26"/>
        <v>0</v>
      </c>
    </row>
    <row r="104" spans="1:18" s="37" customFormat="1" x14ac:dyDescent="0.45">
      <c r="A104" s="34" t="s">
        <v>58</v>
      </c>
      <c r="B104" s="35" t="s">
        <v>402</v>
      </c>
      <c r="C104" s="34" t="s">
        <v>106</v>
      </c>
      <c r="D104" s="36">
        <v>9.4700000000000006</v>
      </c>
      <c r="E104" s="2"/>
      <c r="F104" s="2"/>
      <c r="G104" s="2"/>
      <c r="H104" s="93">
        <f t="shared" si="23"/>
        <v>0</v>
      </c>
      <c r="I104" s="99"/>
      <c r="J104" s="100"/>
      <c r="K104" s="99"/>
      <c r="L104" s="100"/>
      <c r="M104" s="99"/>
      <c r="N104" s="100"/>
      <c r="O104" s="99"/>
      <c r="P104" s="18">
        <f t="shared" si="24"/>
        <v>0</v>
      </c>
      <c r="Q104" s="97">
        <f t="shared" si="25"/>
        <v>0</v>
      </c>
      <c r="R104" s="97">
        <f t="shared" si="26"/>
        <v>0</v>
      </c>
    </row>
    <row r="105" spans="1:18" s="37" customFormat="1" x14ac:dyDescent="0.45">
      <c r="A105" s="34" t="s">
        <v>54</v>
      </c>
      <c r="B105" s="35" t="s">
        <v>324</v>
      </c>
      <c r="C105" s="34" t="s">
        <v>106</v>
      </c>
      <c r="D105" s="36">
        <v>25.53</v>
      </c>
      <c r="E105" s="2"/>
      <c r="F105" s="2"/>
      <c r="G105" s="2"/>
      <c r="H105" s="93">
        <f t="shared" si="23"/>
        <v>0</v>
      </c>
      <c r="I105" s="99"/>
      <c r="J105" s="100"/>
      <c r="K105" s="99"/>
      <c r="L105" s="100"/>
      <c r="M105" s="99"/>
      <c r="N105" s="100"/>
      <c r="O105" s="99"/>
      <c r="P105" s="18">
        <f t="shared" si="24"/>
        <v>0</v>
      </c>
      <c r="Q105" s="97">
        <f t="shared" si="25"/>
        <v>0</v>
      </c>
      <c r="R105" s="97">
        <f t="shared" si="26"/>
        <v>0</v>
      </c>
    </row>
    <row r="106" spans="1:18" s="37" customFormat="1" x14ac:dyDescent="0.45">
      <c r="A106" s="34" t="s">
        <v>130</v>
      </c>
      <c r="B106" s="35" t="s">
        <v>395</v>
      </c>
      <c r="C106" s="34" t="s">
        <v>106</v>
      </c>
      <c r="D106" s="36">
        <v>4.1100000000000003</v>
      </c>
      <c r="E106" s="2"/>
      <c r="F106" s="2"/>
      <c r="G106" s="2"/>
      <c r="H106" s="93">
        <f t="shared" si="23"/>
        <v>0</v>
      </c>
      <c r="I106" s="99"/>
      <c r="J106" s="100"/>
      <c r="K106" s="99"/>
      <c r="L106" s="100"/>
      <c r="M106" s="99"/>
      <c r="N106" s="100"/>
      <c r="O106" s="99"/>
      <c r="P106" s="18">
        <f t="shared" si="24"/>
        <v>0</v>
      </c>
      <c r="Q106" s="97">
        <f t="shared" si="25"/>
        <v>0</v>
      </c>
      <c r="R106" s="97">
        <f t="shared" si="26"/>
        <v>0</v>
      </c>
    </row>
    <row r="107" spans="1:18" s="37" customFormat="1" x14ac:dyDescent="0.45">
      <c r="A107" s="34" t="s">
        <v>57</v>
      </c>
      <c r="B107" s="35" t="s">
        <v>396</v>
      </c>
      <c r="C107" s="34" t="s">
        <v>106</v>
      </c>
      <c r="D107" s="36">
        <v>43.66</v>
      </c>
      <c r="E107" s="2"/>
      <c r="F107" s="2"/>
      <c r="G107" s="2"/>
      <c r="H107" s="93">
        <f t="shared" si="23"/>
        <v>0</v>
      </c>
      <c r="I107" s="99"/>
      <c r="J107" s="100"/>
      <c r="K107" s="99"/>
      <c r="L107" s="100"/>
      <c r="M107" s="99"/>
      <c r="N107" s="100"/>
      <c r="O107" s="99"/>
      <c r="P107" s="18">
        <f t="shared" si="24"/>
        <v>0</v>
      </c>
      <c r="Q107" s="97">
        <f t="shared" si="25"/>
        <v>0</v>
      </c>
      <c r="R107" s="97">
        <f t="shared" si="26"/>
        <v>0</v>
      </c>
    </row>
    <row r="108" spans="1:18" s="37" customFormat="1" x14ac:dyDescent="0.45">
      <c r="A108" s="35" t="s">
        <v>56</v>
      </c>
      <c r="B108" s="35" t="s">
        <v>397</v>
      </c>
      <c r="C108" s="34" t="s">
        <v>106</v>
      </c>
      <c r="D108" s="36">
        <v>3.94</v>
      </c>
      <c r="E108" s="2"/>
      <c r="F108" s="2"/>
      <c r="G108" s="2"/>
      <c r="H108" s="93">
        <f t="shared" si="23"/>
        <v>0</v>
      </c>
      <c r="I108" s="99"/>
      <c r="J108" s="100"/>
      <c r="K108" s="99"/>
      <c r="L108" s="100"/>
      <c r="M108" s="99"/>
      <c r="N108" s="100"/>
      <c r="O108" s="99"/>
      <c r="P108" s="18">
        <f t="shared" si="24"/>
        <v>0</v>
      </c>
      <c r="Q108" s="97">
        <f t="shared" si="25"/>
        <v>0</v>
      </c>
      <c r="R108" s="97">
        <f t="shared" si="26"/>
        <v>0</v>
      </c>
    </row>
    <row r="109" spans="1:18" s="37" customFormat="1" x14ac:dyDescent="0.45">
      <c r="A109" s="34" t="s">
        <v>55</v>
      </c>
      <c r="B109" s="35" t="s">
        <v>416</v>
      </c>
      <c r="C109" s="34" t="s">
        <v>106</v>
      </c>
      <c r="D109" s="36">
        <v>82.39</v>
      </c>
      <c r="E109" s="2"/>
      <c r="F109" s="2"/>
      <c r="G109" s="2"/>
      <c r="H109" s="93">
        <f t="shared" si="23"/>
        <v>0</v>
      </c>
      <c r="I109" s="99"/>
      <c r="J109" s="100"/>
      <c r="K109" s="99"/>
      <c r="L109" s="100"/>
      <c r="M109" s="99"/>
      <c r="N109" s="100"/>
      <c r="O109" s="99"/>
      <c r="P109" s="18">
        <f t="shared" si="24"/>
        <v>0</v>
      </c>
      <c r="Q109" s="97">
        <f t="shared" si="25"/>
        <v>0</v>
      </c>
      <c r="R109" s="97">
        <f t="shared" si="26"/>
        <v>0</v>
      </c>
    </row>
    <row r="110" spans="1:18" s="31" customFormat="1" ht="15.75" x14ac:dyDescent="0.5">
      <c r="A110" s="209" t="s">
        <v>185</v>
      </c>
      <c r="B110" s="209"/>
      <c r="D110" s="33"/>
    </row>
    <row r="111" spans="1:18" s="37" customFormat="1" x14ac:dyDescent="0.45">
      <c r="A111" s="34" t="s">
        <v>49</v>
      </c>
      <c r="B111" s="35" t="s">
        <v>389</v>
      </c>
      <c r="C111" s="34" t="s">
        <v>106</v>
      </c>
      <c r="D111" s="36">
        <v>26.36</v>
      </c>
      <c r="E111" s="2"/>
      <c r="F111" s="2"/>
      <c r="G111" s="2"/>
      <c r="H111" s="93">
        <f t="shared" ref="H111:H122" si="27">SUM(E111:G111)</f>
        <v>0</v>
      </c>
      <c r="I111" s="99"/>
      <c r="J111" s="100"/>
      <c r="K111" s="99"/>
      <c r="L111" s="100"/>
      <c r="M111" s="99"/>
      <c r="N111" s="100"/>
      <c r="O111" s="99"/>
      <c r="P111" s="18">
        <f t="shared" ref="P111:P122" si="28">(H111)*D111</f>
        <v>0</v>
      </c>
      <c r="Q111" s="97">
        <f t="shared" ref="Q111:Q122" si="29">(M111*D111*0.85)</f>
        <v>0</v>
      </c>
      <c r="R111" s="97">
        <f t="shared" ref="R111:R122" si="30">SUM(P111-Q111)</f>
        <v>0</v>
      </c>
    </row>
    <row r="112" spans="1:18" s="37" customFormat="1" x14ac:dyDescent="0.45">
      <c r="A112" s="34" t="s">
        <v>52</v>
      </c>
      <c r="B112" s="35" t="s">
        <v>390</v>
      </c>
      <c r="C112" s="34" t="s">
        <v>106</v>
      </c>
      <c r="D112" s="36">
        <v>9.8800000000000008</v>
      </c>
      <c r="E112" s="2"/>
      <c r="F112" s="2"/>
      <c r="G112" s="2"/>
      <c r="H112" s="93">
        <f t="shared" si="27"/>
        <v>0</v>
      </c>
      <c r="I112" s="99"/>
      <c r="J112" s="100"/>
      <c r="K112" s="99"/>
      <c r="L112" s="100"/>
      <c r="M112" s="99"/>
      <c r="N112" s="100"/>
      <c r="O112" s="99"/>
      <c r="P112" s="18">
        <f t="shared" si="28"/>
        <v>0</v>
      </c>
      <c r="Q112" s="97">
        <f t="shared" si="29"/>
        <v>0</v>
      </c>
      <c r="R112" s="97">
        <f t="shared" si="30"/>
        <v>0</v>
      </c>
    </row>
    <row r="113" spans="1:18" s="37" customFormat="1" x14ac:dyDescent="0.45">
      <c r="A113" s="35" t="s">
        <v>53</v>
      </c>
      <c r="B113" s="35" t="s">
        <v>388</v>
      </c>
      <c r="C113" s="35" t="s">
        <v>106</v>
      </c>
      <c r="D113" s="36">
        <v>13.17</v>
      </c>
      <c r="E113" s="2"/>
      <c r="F113" s="2"/>
      <c r="G113" s="2"/>
      <c r="H113" s="93">
        <f t="shared" si="27"/>
        <v>0</v>
      </c>
      <c r="I113" s="99"/>
      <c r="J113" s="100"/>
      <c r="K113" s="99"/>
      <c r="L113" s="100"/>
      <c r="M113" s="99"/>
      <c r="N113" s="100"/>
      <c r="O113" s="99"/>
      <c r="P113" s="18">
        <f t="shared" si="28"/>
        <v>0</v>
      </c>
      <c r="Q113" s="97">
        <f t="shared" si="29"/>
        <v>0</v>
      </c>
      <c r="R113" s="97">
        <f t="shared" si="30"/>
        <v>0</v>
      </c>
    </row>
    <row r="114" spans="1:18" s="37" customFormat="1" x14ac:dyDescent="0.45">
      <c r="A114" s="35" t="s">
        <v>127</v>
      </c>
      <c r="B114" s="35" t="s">
        <v>335</v>
      </c>
      <c r="C114" s="35" t="s">
        <v>106</v>
      </c>
      <c r="D114" s="36">
        <v>22.24</v>
      </c>
      <c r="E114" s="2"/>
      <c r="F114" s="2"/>
      <c r="G114" s="2"/>
      <c r="H114" s="93">
        <f t="shared" si="27"/>
        <v>0</v>
      </c>
      <c r="I114" s="99"/>
      <c r="J114" s="100"/>
      <c r="K114" s="99"/>
      <c r="L114" s="100"/>
      <c r="M114" s="99"/>
      <c r="N114" s="100"/>
      <c r="O114" s="99"/>
      <c r="P114" s="18">
        <f t="shared" si="28"/>
        <v>0</v>
      </c>
      <c r="Q114" s="97">
        <f t="shared" si="29"/>
        <v>0</v>
      </c>
      <c r="R114" s="97">
        <f t="shared" si="30"/>
        <v>0</v>
      </c>
    </row>
    <row r="115" spans="1:18" s="37" customFormat="1" x14ac:dyDescent="0.45">
      <c r="A115" s="34" t="s">
        <v>51</v>
      </c>
      <c r="B115" s="35" t="s">
        <v>334</v>
      </c>
      <c r="C115" s="34" t="s">
        <v>106</v>
      </c>
      <c r="D115" s="36">
        <v>5.35</v>
      </c>
      <c r="E115" s="2"/>
      <c r="F115" s="2"/>
      <c r="G115" s="2"/>
      <c r="H115" s="93">
        <f t="shared" si="27"/>
        <v>0</v>
      </c>
      <c r="I115" s="99"/>
      <c r="J115" s="100"/>
      <c r="K115" s="99"/>
      <c r="L115" s="100"/>
      <c r="M115" s="99"/>
      <c r="N115" s="100"/>
      <c r="O115" s="99"/>
      <c r="P115" s="18">
        <f t="shared" si="28"/>
        <v>0</v>
      </c>
      <c r="Q115" s="97">
        <f t="shared" si="29"/>
        <v>0</v>
      </c>
      <c r="R115" s="97">
        <f t="shared" si="30"/>
        <v>0</v>
      </c>
    </row>
    <row r="116" spans="1:18" s="37" customFormat="1" x14ac:dyDescent="0.45">
      <c r="A116" s="35" t="s">
        <v>158</v>
      </c>
      <c r="B116" s="35" t="s">
        <v>333</v>
      </c>
      <c r="C116" s="35" t="s">
        <v>106</v>
      </c>
      <c r="D116" s="36">
        <v>9.77</v>
      </c>
      <c r="E116" s="2"/>
      <c r="F116" s="2"/>
      <c r="G116" s="2"/>
      <c r="H116" s="93">
        <f t="shared" si="27"/>
        <v>0</v>
      </c>
      <c r="I116" s="99"/>
      <c r="J116" s="100"/>
      <c r="K116" s="99"/>
      <c r="L116" s="100"/>
      <c r="M116" s="99"/>
      <c r="N116" s="100"/>
      <c r="O116" s="99"/>
      <c r="P116" s="18">
        <f t="shared" si="28"/>
        <v>0</v>
      </c>
      <c r="Q116" s="97">
        <f t="shared" si="29"/>
        <v>0</v>
      </c>
      <c r="R116" s="97">
        <f t="shared" si="30"/>
        <v>0</v>
      </c>
    </row>
    <row r="117" spans="1:18" s="37" customFormat="1" x14ac:dyDescent="0.45">
      <c r="A117" s="39" t="s">
        <v>191</v>
      </c>
      <c r="B117" s="38" t="s">
        <v>417</v>
      </c>
      <c r="C117" s="38" t="s">
        <v>106</v>
      </c>
      <c r="D117" s="36">
        <v>2.79</v>
      </c>
      <c r="E117" s="2"/>
      <c r="F117" s="2"/>
      <c r="G117" s="2"/>
      <c r="H117" s="93">
        <f t="shared" si="27"/>
        <v>0</v>
      </c>
      <c r="I117" s="99"/>
      <c r="J117" s="100"/>
      <c r="K117" s="99"/>
      <c r="L117" s="100"/>
      <c r="M117" s="99"/>
      <c r="N117" s="100"/>
      <c r="O117" s="99"/>
      <c r="P117" s="18">
        <f t="shared" si="28"/>
        <v>0</v>
      </c>
      <c r="Q117" s="97">
        <f t="shared" si="29"/>
        <v>0</v>
      </c>
      <c r="R117" s="97">
        <f t="shared" si="30"/>
        <v>0</v>
      </c>
    </row>
    <row r="118" spans="1:18" s="37" customFormat="1" x14ac:dyDescent="0.45">
      <c r="A118" s="39" t="s">
        <v>190</v>
      </c>
      <c r="B118" s="38" t="s">
        <v>418</v>
      </c>
      <c r="C118" s="38" t="s">
        <v>106</v>
      </c>
      <c r="D118" s="36">
        <v>2.79</v>
      </c>
      <c r="E118" s="2"/>
      <c r="F118" s="2"/>
      <c r="G118" s="2"/>
      <c r="H118" s="93">
        <f t="shared" si="27"/>
        <v>0</v>
      </c>
      <c r="I118" s="99"/>
      <c r="J118" s="100"/>
      <c r="K118" s="99"/>
      <c r="L118" s="100"/>
      <c r="M118" s="99"/>
      <c r="N118" s="100"/>
      <c r="O118" s="99"/>
      <c r="P118" s="18">
        <f t="shared" si="28"/>
        <v>0</v>
      </c>
      <c r="Q118" s="97">
        <f t="shared" si="29"/>
        <v>0</v>
      </c>
      <c r="R118" s="97">
        <f t="shared" si="30"/>
        <v>0</v>
      </c>
    </row>
    <row r="119" spans="1:18" s="37" customFormat="1" x14ac:dyDescent="0.45">
      <c r="A119" s="39" t="s">
        <v>187</v>
      </c>
      <c r="B119" s="38" t="s">
        <v>419</v>
      </c>
      <c r="C119" s="38" t="s">
        <v>106</v>
      </c>
      <c r="D119" s="36">
        <v>2.79</v>
      </c>
      <c r="E119" s="2"/>
      <c r="F119" s="2"/>
      <c r="G119" s="2"/>
      <c r="H119" s="93">
        <f t="shared" si="27"/>
        <v>0</v>
      </c>
      <c r="I119" s="99"/>
      <c r="J119" s="100"/>
      <c r="K119" s="99"/>
      <c r="L119" s="100"/>
      <c r="M119" s="99"/>
      <c r="N119" s="100"/>
      <c r="O119" s="99"/>
      <c r="P119" s="18">
        <f t="shared" si="28"/>
        <v>0</v>
      </c>
      <c r="Q119" s="97">
        <f t="shared" si="29"/>
        <v>0</v>
      </c>
      <c r="R119" s="97">
        <f t="shared" si="30"/>
        <v>0</v>
      </c>
    </row>
    <row r="120" spans="1:18" s="37" customFormat="1" x14ac:dyDescent="0.45">
      <c r="A120" s="39" t="s">
        <v>188</v>
      </c>
      <c r="B120" s="38" t="s">
        <v>420</v>
      </c>
      <c r="C120" s="38" t="s">
        <v>106</v>
      </c>
      <c r="D120" s="36">
        <v>2.79</v>
      </c>
      <c r="E120" s="2"/>
      <c r="F120" s="2"/>
      <c r="G120" s="2"/>
      <c r="H120" s="93">
        <f t="shared" si="27"/>
        <v>0</v>
      </c>
      <c r="I120" s="99"/>
      <c r="J120" s="100"/>
      <c r="K120" s="99"/>
      <c r="L120" s="100"/>
      <c r="M120" s="99"/>
      <c r="N120" s="100"/>
      <c r="O120" s="99"/>
      <c r="P120" s="18">
        <f t="shared" si="28"/>
        <v>0</v>
      </c>
      <c r="Q120" s="97">
        <f t="shared" si="29"/>
        <v>0</v>
      </c>
      <c r="R120" s="97">
        <f t="shared" si="30"/>
        <v>0</v>
      </c>
    </row>
    <row r="121" spans="1:18" s="37" customFormat="1" x14ac:dyDescent="0.45">
      <c r="A121" s="39" t="s">
        <v>189</v>
      </c>
      <c r="B121" s="38" t="s">
        <v>421</v>
      </c>
      <c r="C121" s="38" t="s">
        <v>106</v>
      </c>
      <c r="D121" s="36">
        <v>2.79</v>
      </c>
      <c r="E121" s="2"/>
      <c r="F121" s="2"/>
      <c r="G121" s="2"/>
      <c r="H121" s="93">
        <f t="shared" si="27"/>
        <v>0</v>
      </c>
      <c r="I121" s="99"/>
      <c r="J121" s="100"/>
      <c r="K121" s="99"/>
      <c r="L121" s="100"/>
      <c r="M121" s="99"/>
      <c r="N121" s="100"/>
      <c r="O121" s="99"/>
      <c r="P121" s="18">
        <f t="shared" si="28"/>
        <v>0</v>
      </c>
      <c r="Q121" s="97">
        <f t="shared" si="29"/>
        <v>0</v>
      </c>
      <c r="R121" s="97">
        <f t="shared" si="30"/>
        <v>0</v>
      </c>
    </row>
    <row r="122" spans="1:18" s="37" customFormat="1" x14ac:dyDescent="0.45">
      <c r="A122" s="39" t="s">
        <v>186</v>
      </c>
      <c r="B122" s="38" t="s">
        <v>422</v>
      </c>
      <c r="C122" s="38" t="s">
        <v>106</v>
      </c>
      <c r="D122" s="36">
        <v>2.79</v>
      </c>
      <c r="E122" s="2"/>
      <c r="F122" s="2"/>
      <c r="G122" s="2"/>
      <c r="H122" s="93">
        <f t="shared" si="27"/>
        <v>0</v>
      </c>
      <c r="I122" s="99"/>
      <c r="J122" s="100"/>
      <c r="K122" s="99"/>
      <c r="L122" s="100"/>
      <c r="M122" s="99"/>
      <c r="N122" s="100"/>
      <c r="O122" s="99"/>
      <c r="P122" s="18">
        <f t="shared" si="28"/>
        <v>0</v>
      </c>
      <c r="Q122" s="97">
        <f t="shared" si="29"/>
        <v>0</v>
      </c>
      <c r="R122" s="97">
        <f t="shared" si="30"/>
        <v>0</v>
      </c>
    </row>
    <row r="123" spans="1:18" s="31" customFormat="1" ht="15.75" x14ac:dyDescent="0.5">
      <c r="A123" s="209" t="s">
        <v>192</v>
      </c>
      <c r="B123" s="209"/>
      <c r="D123" s="33"/>
    </row>
    <row r="124" spans="1:18" s="37" customFormat="1" x14ac:dyDescent="0.45">
      <c r="A124" s="35" t="s">
        <v>193</v>
      </c>
      <c r="B124" s="35" t="s">
        <v>423</v>
      </c>
      <c r="C124" s="34" t="s">
        <v>106</v>
      </c>
      <c r="D124" s="36">
        <v>5.35</v>
      </c>
      <c r="E124" s="2"/>
      <c r="F124" s="2"/>
      <c r="G124" s="2"/>
      <c r="H124" s="93">
        <f t="shared" ref="H124:H134" si="31">SUM(E124:G124)</f>
        <v>0</v>
      </c>
      <c r="I124" s="99"/>
      <c r="J124" s="100"/>
      <c r="K124" s="99"/>
      <c r="L124" s="100"/>
      <c r="M124" s="99"/>
      <c r="N124" s="100"/>
      <c r="O124" s="99"/>
      <c r="P124" s="18">
        <f t="shared" ref="P124:P134" si="32">(H124)*D124</f>
        <v>0</v>
      </c>
      <c r="Q124" s="97">
        <f t="shared" ref="Q124:Q134" si="33">(M124*D124*0.85)</f>
        <v>0</v>
      </c>
      <c r="R124" s="97">
        <f t="shared" ref="R124:R134" si="34">SUM(P124-Q124)</f>
        <v>0</v>
      </c>
    </row>
    <row r="125" spans="1:18" s="37" customFormat="1" x14ac:dyDescent="0.45">
      <c r="A125" s="34" t="s">
        <v>107</v>
      </c>
      <c r="B125" s="35" t="s">
        <v>336</v>
      </c>
      <c r="C125" s="34" t="s">
        <v>106</v>
      </c>
      <c r="D125" s="36">
        <v>2.0099999999999998</v>
      </c>
      <c r="E125" s="2"/>
      <c r="F125" s="2"/>
      <c r="G125" s="2"/>
      <c r="H125" s="93">
        <f t="shared" si="31"/>
        <v>0</v>
      </c>
      <c r="I125" s="99"/>
      <c r="J125" s="100"/>
      <c r="K125" s="99"/>
      <c r="L125" s="100"/>
      <c r="M125" s="99"/>
      <c r="N125" s="100"/>
      <c r="O125" s="99"/>
      <c r="P125" s="18">
        <f t="shared" si="32"/>
        <v>0</v>
      </c>
      <c r="Q125" s="97">
        <f t="shared" si="33"/>
        <v>0</v>
      </c>
      <c r="R125" s="97">
        <f t="shared" si="34"/>
        <v>0</v>
      </c>
    </row>
    <row r="126" spans="1:18" s="37" customFormat="1" x14ac:dyDescent="0.45">
      <c r="A126" s="34" t="s">
        <v>169</v>
      </c>
      <c r="B126" s="35" t="s">
        <v>337</v>
      </c>
      <c r="C126" s="34" t="s">
        <v>106</v>
      </c>
      <c r="D126" s="36">
        <v>6.99</v>
      </c>
      <c r="E126" s="2"/>
      <c r="F126" s="2"/>
      <c r="G126" s="2"/>
      <c r="H126" s="93">
        <f t="shared" si="31"/>
        <v>0</v>
      </c>
      <c r="I126" s="99"/>
      <c r="J126" s="100"/>
      <c r="K126" s="99"/>
      <c r="L126" s="100"/>
      <c r="M126" s="99"/>
      <c r="N126" s="100"/>
      <c r="O126" s="99"/>
      <c r="P126" s="18">
        <f t="shared" si="32"/>
        <v>0</v>
      </c>
      <c r="Q126" s="97">
        <f t="shared" si="33"/>
        <v>0</v>
      </c>
      <c r="R126" s="97">
        <f t="shared" si="34"/>
        <v>0</v>
      </c>
    </row>
    <row r="127" spans="1:18" s="37" customFormat="1" x14ac:dyDescent="0.45">
      <c r="A127" s="34" t="s">
        <v>34</v>
      </c>
      <c r="B127" s="35" t="s">
        <v>424</v>
      </c>
      <c r="C127" s="34" t="s">
        <v>106</v>
      </c>
      <c r="D127" s="36">
        <v>0.59</v>
      </c>
      <c r="E127" s="2"/>
      <c r="F127" s="2"/>
      <c r="G127" s="2"/>
      <c r="H127" s="93">
        <f t="shared" si="31"/>
        <v>0</v>
      </c>
      <c r="I127" s="99"/>
      <c r="J127" s="100"/>
      <c r="K127" s="99"/>
      <c r="L127" s="100"/>
      <c r="M127" s="99"/>
      <c r="N127" s="100"/>
      <c r="O127" s="99"/>
      <c r="P127" s="18">
        <f t="shared" si="32"/>
        <v>0</v>
      </c>
      <c r="Q127" s="97">
        <f t="shared" si="33"/>
        <v>0</v>
      </c>
      <c r="R127" s="97">
        <f t="shared" si="34"/>
        <v>0</v>
      </c>
    </row>
    <row r="128" spans="1:18" s="37" customFormat="1" x14ac:dyDescent="0.45">
      <c r="A128" s="38" t="s">
        <v>194</v>
      </c>
      <c r="B128" s="35" t="s">
        <v>425</v>
      </c>
      <c r="C128" s="34" t="s">
        <v>106</v>
      </c>
      <c r="D128" s="36">
        <v>8.23</v>
      </c>
      <c r="E128" s="2"/>
      <c r="F128" s="2"/>
      <c r="G128" s="2"/>
      <c r="H128" s="93">
        <f t="shared" si="31"/>
        <v>0</v>
      </c>
      <c r="I128" s="99"/>
      <c r="J128" s="100"/>
      <c r="K128" s="99"/>
      <c r="L128" s="100"/>
      <c r="M128" s="99"/>
      <c r="N128" s="100"/>
      <c r="O128" s="99"/>
      <c r="P128" s="18">
        <f t="shared" si="32"/>
        <v>0</v>
      </c>
      <c r="Q128" s="97">
        <f t="shared" si="33"/>
        <v>0</v>
      </c>
      <c r="R128" s="97">
        <f t="shared" si="34"/>
        <v>0</v>
      </c>
    </row>
    <row r="129" spans="1:18" s="37" customFormat="1" x14ac:dyDescent="0.45">
      <c r="A129" s="34" t="s">
        <v>32</v>
      </c>
      <c r="B129" s="35" t="s">
        <v>426</v>
      </c>
      <c r="C129" s="34" t="s">
        <v>106</v>
      </c>
      <c r="D129" s="36">
        <v>1.74</v>
      </c>
      <c r="E129" s="2"/>
      <c r="F129" s="2"/>
      <c r="G129" s="2"/>
      <c r="H129" s="93">
        <f t="shared" si="31"/>
        <v>0</v>
      </c>
      <c r="I129" s="99"/>
      <c r="J129" s="100"/>
      <c r="K129" s="99"/>
      <c r="L129" s="100"/>
      <c r="M129" s="99"/>
      <c r="N129" s="100"/>
      <c r="O129" s="99"/>
      <c r="P129" s="18">
        <f t="shared" si="32"/>
        <v>0</v>
      </c>
      <c r="Q129" s="97">
        <f t="shared" si="33"/>
        <v>0</v>
      </c>
      <c r="R129" s="97">
        <f t="shared" si="34"/>
        <v>0</v>
      </c>
    </row>
    <row r="130" spans="1:18" s="37" customFormat="1" x14ac:dyDescent="0.45">
      <c r="A130" s="34" t="s">
        <v>111</v>
      </c>
      <c r="B130" s="35" t="s">
        <v>338</v>
      </c>
      <c r="C130" s="34" t="s">
        <v>106</v>
      </c>
      <c r="D130" s="36">
        <v>0.81</v>
      </c>
      <c r="E130" s="2"/>
      <c r="F130" s="2"/>
      <c r="G130" s="2"/>
      <c r="H130" s="93">
        <f t="shared" si="31"/>
        <v>0</v>
      </c>
      <c r="I130" s="99"/>
      <c r="J130" s="100"/>
      <c r="K130" s="99"/>
      <c r="L130" s="100"/>
      <c r="M130" s="99"/>
      <c r="N130" s="100"/>
      <c r="O130" s="99"/>
      <c r="P130" s="18">
        <f t="shared" si="32"/>
        <v>0</v>
      </c>
      <c r="Q130" s="97">
        <f t="shared" si="33"/>
        <v>0</v>
      </c>
      <c r="R130" s="97">
        <f t="shared" si="34"/>
        <v>0</v>
      </c>
    </row>
    <row r="131" spans="1:18" s="37" customFormat="1" x14ac:dyDescent="0.45">
      <c r="A131" s="35" t="s">
        <v>156</v>
      </c>
      <c r="B131" s="35" t="s">
        <v>427</v>
      </c>
      <c r="C131" s="34" t="s">
        <v>106</v>
      </c>
      <c r="D131" s="36">
        <v>2.0499999999999998</v>
      </c>
      <c r="E131" s="2"/>
      <c r="F131" s="2"/>
      <c r="G131" s="2"/>
      <c r="H131" s="93">
        <f t="shared" si="31"/>
        <v>0</v>
      </c>
      <c r="I131" s="99"/>
      <c r="J131" s="100"/>
      <c r="K131" s="99"/>
      <c r="L131" s="100"/>
      <c r="M131" s="99"/>
      <c r="N131" s="100"/>
      <c r="O131" s="99"/>
      <c r="P131" s="18">
        <f t="shared" si="32"/>
        <v>0</v>
      </c>
      <c r="Q131" s="97">
        <f t="shared" si="33"/>
        <v>0</v>
      </c>
      <c r="R131" s="97">
        <f t="shared" si="34"/>
        <v>0</v>
      </c>
    </row>
    <row r="132" spans="1:18" s="37" customFormat="1" x14ac:dyDescent="0.45">
      <c r="A132" s="34" t="s">
        <v>123</v>
      </c>
      <c r="B132" s="35" t="s">
        <v>428</v>
      </c>
      <c r="C132" s="34" t="s">
        <v>106</v>
      </c>
      <c r="D132" s="36">
        <v>2.0499999999999998</v>
      </c>
      <c r="E132" s="2"/>
      <c r="F132" s="2"/>
      <c r="G132" s="2"/>
      <c r="H132" s="93">
        <f t="shared" si="31"/>
        <v>0</v>
      </c>
      <c r="I132" s="99"/>
      <c r="J132" s="100"/>
      <c r="K132" s="99"/>
      <c r="L132" s="100"/>
      <c r="M132" s="99"/>
      <c r="N132" s="100"/>
      <c r="O132" s="99"/>
      <c r="P132" s="18">
        <f t="shared" si="32"/>
        <v>0</v>
      </c>
      <c r="Q132" s="97">
        <f t="shared" si="33"/>
        <v>0</v>
      </c>
      <c r="R132" s="97">
        <f t="shared" si="34"/>
        <v>0</v>
      </c>
    </row>
    <row r="133" spans="1:18" s="37" customFormat="1" x14ac:dyDescent="0.45">
      <c r="A133" s="34" t="s">
        <v>33</v>
      </c>
      <c r="B133" s="35" t="s">
        <v>429</v>
      </c>
      <c r="C133" s="34" t="s">
        <v>106</v>
      </c>
      <c r="D133" s="36">
        <v>0.93</v>
      </c>
      <c r="E133" s="2"/>
      <c r="F133" s="2"/>
      <c r="G133" s="2"/>
      <c r="H133" s="93">
        <f t="shared" si="31"/>
        <v>0</v>
      </c>
      <c r="I133" s="99"/>
      <c r="J133" s="100"/>
      <c r="K133" s="99"/>
      <c r="L133" s="100"/>
      <c r="M133" s="99"/>
      <c r="N133" s="100"/>
      <c r="O133" s="99"/>
      <c r="P133" s="18">
        <f t="shared" si="32"/>
        <v>0</v>
      </c>
      <c r="Q133" s="97">
        <f t="shared" si="33"/>
        <v>0</v>
      </c>
      <c r="R133" s="97">
        <f t="shared" si="34"/>
        <v>0</v>
      </c>
    </row>
    <row r="134" spans="1:18" s="37" customFormat="1" x14ac:dyDescent="0.45">
      <c r="A134" s="34" t="s">
        <v>35</v>
      </c>
      <c r="B134" s="35" t="s">
        <v>430</v>
      </c>
      <c r="C134" s="34" t="s">
        <v>106</v>
      </c>
      <c r="D134" s="36">
        <v>4.1100000000000003</v>
      </c>
      <c r="E134" s="2"/>
      <c r="F134" s="2"/>
      <c r="G134" s="2"/>
      <c r="H134" s="93">
        <f t="shared" si="31"/>
        <v>0</v>
      </c>
      <c r="I134" s="99"/>
      <c r="J134" s="100"/>
      <c r="K134" s="99"/>
      <c r="L134" s="100"/>
      <c r="M134" s="99"/>
      <c r="N134" s="100"/>
      <c r="O134" s="99"/>
      <c r="P134" s="18">
        <f t="shared" si="32"/>
        <v>0</v>
      </c>
      <c r="Q134" s="97">
        <f t="shared" si="33"/>
        <v>0</v>
      </c>
      <c r="R134" s="97">
        <f t="shared" si="34"/>
        <v>0</v>
      </c>
    </row>
    <row r="135" spans="1:18" s="31" customFormat="1" ht="15.75" x14ac:dyDescent="0.5">
      <c r="A135" s="212" t="s">
        <v>339</v>
      </c>
      <c r="B135" s="212"/>
      <c r="D135" s="33"/>
    </row>
    <row r="136" spans="1:18" s="37" customFormat="1" x14ac:dyDescent="0.45">
      <c r="A136" s="35" t="s">
        <v>30</v>
      </c>
      <c r="B136" s="35" t="s">
        <v>340</v>
      </c>
      <c r="C136" s="35" t="s">
        <v>106</v>
      </c>
      <c r="D136" s="36">
        <v>17.29</v>
      </c>
      <c r="E136" s="2"/>
      <c r="F136" s="2"/>
      <c r="G136" s="2"/>
      <c r="H136" s="93">
        <f t="shared" ref="H136:H148" si="35">SUM(E136:G136)</f>
        <v>0</v>
      </c>
      <c r="I136" s="99"/>
      <c r="J136" s="100"/>
      <c r="K136" s="99"/>
      <c r="L136" s="100"/>
      <c r="M136" s="99"/>
      <c r="N136" s="100"/>
      <c r="O136" s="99"/>
      <c r="P136" s="18">
        <f t="shared" ref="P136:P148" si="36">(H136)*D136</f>
        <v>0</v>
      </c>
      <c r="Q136" s="97">
        <f t="shared" ref="Q136:Q148" si="37">(M136*D136*0.85)</f>
        <v>0</v>
      </c>
      <c r="R136" s="97">
        <f t="shared" ref="R136:R148" si="38">SUM(P136-Q136)</f>
        <v>0</v>
      </c>
    </row>
    <row r="137" spans="1:18" s="37" customFormat="1" x14ac:dyDescent="0.45">
      <c r="A137" s="34" t="s">
        <v>20</v>
      </c>
      <c r="B137" s="35" t="s">
        <v>341</v>
      </c>
      <c r="C137" s="34" t="s">
        <v>106</v>
      </c>
      <c r="D137" s="36">
        <v>1.88</v>
      </c>
      <c r="E137" s="2"/>
      <c r="F137" s="2"/>
      <c r="G137" s="2"/>
      <c r="H137" s="93">
        <f t="shared" si="35"/>
        <v>0</v>
      </c>
      <c r="I137" s="99"/>
      <c r="J137" s="100"/>
      <c r="K137" s="99"/>
      <c r="L137" s="100"/>
      <c r="M137" s="99"/>
      <c r="N137" s="100"/>
      <c r="O137" s="99"/>
      <c r="P137" s="18">
        <f t="shared" si="36"/>
        <v>0</v>
      </c>
      <c r="Q137" s="97">
        <f t="shared" si="37"/>
        <v>0</v>
      </c>
      <c r="R137" s="97">
        <f t="shared" si="38"/>
        <v>0</v>
      </c>
    </row>
    <row r="138" spans="1:18" s="37" customFormat="1" x14ac:dyDescent="0.45">
      <c r="A138" s="34" t="s">
        <v>21</v>
      </c>
      <c r="B138" s="35" t="s">
        <v>349</v>
      </c>
      <c r="C138" s="34" t="s">
        <v>106</v>
      </c>
      <c r="D138" s="36">
        <v>1.88</v>
      </c>
      <c r="E138" s="2"/>
      <c r="F138" s="2"/>
      <c r="G138" s="2"/>
      <c r="H138" s="93">
        <f t="shared" si="35"/>
        <v>0</v>
      </c>
      <c r="I138" s="99"/>
      <c r="J138" s="100"/>
      <c r="K138" s="99"/>
      <c r="L138" s="100"/>
      <c r="M138" s="99"/>
      <c r="N138" s="100"/>
      <c r="O138" s="99"/>
      <c r="P138" s="18">
        <f t="shared" si="36"/>
        <v>0</v>
      </c>
      <c r="Q138" s="97">
        <f t="shared" si="37"/>
        <v>0</v>
      </c>
      <c r="R138" s="97">
        <f t="shared" si="38"/>
        <v>0</v>
      </c>
    </row>
    <row r="139" spans="1:18" s="37" customFormat="1" x14ac:dyDescent="0.45">
      <c r="A139" s="34" t="s">
        <v>22</v>
      </c>
      <c r="B139" s="35" t="s">
        <v>343</v>
      </c>
      <c r="C139" s="34" t="s">
        <v>106</v>
      </c>
      <c r="D139" s="36">
        <v>1.88</v>
      </c>
      <c r="E139" s="2"/>
      <c r="F139" s="2"/>
      <c r="G139" s="2"/>
      <c r="H139" s="93">
        <f t="shared" si="35"/>
        <v>0</v>
      </c>
      <c r="I139" s="99"/>
      <c r="J139" s="100"/>
      <c r="K139" s="99"/>
      <c r="L139" s="100"/>
      <c r="M139" s="99"/>
      <c r="N139" s="100"/>
      <c r="O139" s="99"/>
      <c r="P139" s="18">
        <f t="shared" si="36"/>
        <v>0</v>
      </c>
      <c r="Q139" s="97">
        <f t="shared" si="37"/>
        <v>0</v>
      </c>
      <c r="R139" s="97">
        <f t="shared" si="38"/>
        <v>0</v>
      </c>
    </row>
    <row r="140" spans="1:18" s="37" customFormat="1" x14ac:dyDescent="0.45">
      <c r="A140" s="34" t="s">
        <v>23</v>
      </c>
      <c r="B140" s="35" t="s">
        <v>350</v>
      </c>
      <c r="C140" s="34" t="s">
        <v>106</v>
      </c>
      <c r="D140" s="36">
        <v>1.88</v>
      </c>
      <c r="E140" s="2"/>
      <c r="F140" s="2"/>
      <c r="G140" s="2"/>
      <c r="H140" s="93">
        <f t="shared" si="35"/>
        <v>0</v>
      </c>
      <c r="I140" s="99"/>
      <c r="J140" s="100"/>
      <c r="K140" s="99"/>
      <c r="L140" s="100"/>
      <c r="M140" s="99"/>
      <c r="N140" s="100"/>
      <c r="O140" s="99"/>
      <c r="P140" s="18">
        <f t="shared" si="36"/>
        <v>0</v>
      </c>
      <c r="Q140" s="97">
        <f t="shared" si="37"/>
        <v>0</v>
      </c>
      <c r="R140" s="97">
        <f t="shared" si="38"/>
        <v>0</v>
      </c>
    </row>
    <row r="141" spans="1:18" s="37" customFormat="1" x14ac:dyDescent="0.45">
      <c r="A141" s="34" t="s">
        <v>24</v>
      </c>
      <c r="B141" s="35" t="s">
        <v>347</v>
      </c>
      <c r="C141" s="34" t="s">
        <v>106</v>
      </c>
      <c r="D141" s="36">
        <v>1.88</v>
      </c>
      <c r="E141" s="2"/>
      <c r="F141" s="2"/>
      <c r="G141" s="2"/>
      <c r="H141" s="93">
        <f t="shared" si="35"/>
        <v>0</v>
      </c>
      <c r="I141" s="99"/>
      <c r="J141" s="100"/>
      <c r="K141" s="99"/>
      <c r="L141" s="100"/>
      <c r="M141" s="99"/>
      <c r="N141" s="100"/>
      <c r="O141" s="99"/>
      <c r="P141" s="18">
        <f t="shared" si="36"/>
        <v>0</v>
      </c>
      <c r="Q141" s="97">
        <f t="shared" si="37"/>
        <v>0</v>
      </c>
      <c r="R141" s="97">
        <f t="shared" si="38"/>
        <v>0</v>
      </c>
    </row>
    <row r="142" spans="1:18" s="37" customFormat="1" x14ac:dyDescent="0.45">
      <c r="A142" s="34" t="s">
        <v>195</v>
      </c>
      <c r="B142" s="35" t="s">
        <v>345</v>
      </c>
      <c r="C142" s="34" t="s">
        <v>106</v>
      </c>
      <c r="D142" s="36">
        <v>1.88</v>
      </c>
      <c r="E142" s="2"/>
      <c r="F142" s="2"/>
      <c r="G142" s="2"/>
      <c r="H142" s="93">
        <f t="shared" si="35"/>
        <v>0</v>
      </c>
      <c r="I142" s="99"/>
      <c r="J142" s="100"/>
      <c r="K142" s="99"/>
      <c r="L142" s="100"/>
      <c r="M142" s="99"/>
      <c r="N142" s="100"/>
      <c r="O142" s="99"/>
      <c r="P142" s="18">
        <f t="shared" si="36"/>
        <v>0</v>
      </c>
      <c r="Q142" s="97">
        <f t="shared" si="37"/>
        <v>0</v>
      </c>
      <c r="R142" s="97">
        <f t="shared" si="38"/>
        <v>0</v>
      </c>
    </row>
    <row r="143" spans="1:18" s="37" customFormat="1" x14ac:dyDescent="0.45">
      <c r="A143" s="34" t="s">
        <v>25</v>
      </c>
      <c r="B143" s="35" t="s">
        <v>351</v>
      </c>
      <c r="C143" s="34" t="s">
        <v>106</v>
      </c>
      <c r="D143" s="36">
        <v>1.88</v>
      </c>
      <c r="E143" s="2"/>
      <c r="F143" s="2"/>
      <c r="G143" s="2"/>
      <c r="H143" s="93">
        <f t="shared" si="35"/>
        <v>0</v>
      </c>
      <c r="I143" s="99"/>
      <c r="J143" s="100"/>
      <c r="K143" s="99"/>
      <c r="L143" s="100"/>
      <c r="M143" s="99"/>
      <c r="N143" s="100"/>
      <c r="O143" s="99"/>
      <c r="P143" s="18">
        <f t="shared" si="36"/>
        <v>0</v>
      </c>
      <c r="Q143" s="97">
        <f t="shared" si="37"/>
        <v>0</v>
      </c>
      <c r="R143" s="97">
        <f t="shared" si="38"/>
        <v>0</v>
      </c>
    </row>
    <row r="144" spans="1:18" s="37" customFormat="1" x14ac:dyDescent="0.45">
      <c r="A144" s="34" t="s">
        <v>26</v>
      </c>
      <c r="B144" s="35" t="s">
        <v>348</v>
      </c>
      <c r="C144" s="34" t="s">
        <v>106</v>
      </c>
      <c r="D144" s="36">
        <v>1.88</v>
      </c>
      <c r="E144" s="2"/>
      <c r="F144" s="2"/>
      <c r="G144" s="2"/>
      <c r="H144" s="93">
        <f t="shared" si="35"/>
        <v>0</v>
      </c>
      <c r="I144" s="99"/>
      <c r="J144" s="100"/>
      <c r="K144" s="99"/>
      <c r="L144" s="100"/>
      <c r="M144" s="99"/>
      <c r="N144" s="100"/>
      <c r="O144" s="99"/>
      <c r="P144" s="18">
        <f t="shared" si="36"/>
        <v>0</v>
      </c>
      <c r="Q144" s="97">
        <f t="shared" si="37"/>
        <v>0</v>
      </c>
      <c r="R144" s="97">
        <f t="shared" si="38"/>
        <v>0</v>
      </c>
    </row>
    <row r="145" spans="1:18" s="37" customFormat="1" x14ac:dyDescent="0.45">
      <c r="A145" s="34" t="s">
        <v>31</v>
      </c>
      <c r="B145" s="35" t="s">
        <v>431</v>
      </c>
      <c r="C145" s="34" t="s">
        <v>106</v>
      </c>
      <c r="D145" s="36">
        <v>4.1100000000000003</v>
      </c>
      <c r="E145" s="2"/>
      <c r="F145" s="2"/>
      <c r="G145" s="2"/>
      <c r="H145" s="93">
        <f t="shared" si="35"/>
        <v>0</v>
      </c>
      <c r="I145" s="99"/>
      <c r="J145" s="100"/>
      <c r="K145" s="99"/>
      <c r="L145" s="100"/>
      <c r="M145" s="99"/>
      <c r="N145" s="100"/>
      <c r="O145" s="99"/>
      <c r="P145" s="18">
        <f t="shared" si="36"/>
        <v>0</v>
      </c>
      <c r="Q145" s="97">
        <f t="shared" si="37"/>
        <v>0</v>
      </c>
      <c r="R145" s="97">
        <f t="shared" si="38"/>
        <v>0</v>
      </c>
    </row>
    <row r="146" spans="1:18" s="37" customFormat="1" x14ac:dyDescent="0.45">
      <c r="A146" s="34" t="s">
        <v>27</v>
      </c>
      <c r="B146" s="35" t="s">
        <v>344</v>
      </c>
      <c r="C146" s="34" t="s">
        <v>106</v>
      </c>
      <c r="D146" s="36">
        <v>1.88</v>
      </c>
      <c r="E146" s="2"/>
      <c r="F146" s="2"/>
      <c r="G146" s="2"/>
      <c r="H146" s="93">
        <f t="shared" si="35"/>
        <v>0</v>
      </c>
      <c r="I146" s="99"/>
      <c r="J146" s="100"/>
      <c r="K146" s="99"/>
      <c r="L146" s="100"/>
      <c r="M146" s="99"/>
      <c r="N146" s="100"/>
      <c r="O146" s="99"/>
      <c r="P146" s="18">
        <f t="shared" si="36"/>
        <v>0</v>
      </c>
      <c r="Q146" s="97">
        <f t="shared" si="37"/>
        <v>0</v>
      </c>
      <c r="R146" s="97">
        <f t="shared" si="38"/>
        <v>0</v>
      </c>
    </row>
    <row r="147" spans="1:18" s="37" customFormat="1" x14ac:dyDescent="0.45">
      <c r="A147" s="34" t="s">
        <v>28</v>
      </c>
      <c r="B147" s="35" t="s">
        <v>342</v>
      </c>
      <c r="C147" s="34" t="s">
        <v>106</v>
      </c>
      <c r="D147" s="36">
        <v>1.88</v>
      </c>
      <c r="E147" s="2"/>
      <c r="F147" s="2"/>
      <c r="G147" s="2"/>
      <c r="H147" s="93">
        <f t="shared" si="35"/>
        <v>0</v>
      </c>
      <c r="I147" s="99"/>
      <c r="J147" s="100"/>
      <c r="K147" s="99"/>
      <c r="L147" s="100"/>
      <c r="M147" s="99"/>
      <c r="N147" s="100"/>
      <c r="O147" s="99"/>
      <c r="P147" s="18">
        <f t="shared" si="36"/>
        <v>0</v>
      </c>
      <c r="Q147" s="97">
        <f t="shared" si="37"/>
        <v>0</v>
      </c>
      <c r="R147" s="97">
        <f t="shared" si="38"/>
        <v>0</v>
      </c>
    </row>
    <row r="148" spans="1:18" s="37" customFormat="1" x14ac:dyDescent="0.45">
      <c r="A148" s="34" t="s">
        <v>29</v>
      </c>
      <c r="B148" s="35" t="s">
        <v>346</v>
      </c>
      <c r="C148" s="34" t="s">
        <v>106</v>
      </c>
      <c r="D148" s="36">
        <v>1.88</v>
      </c>
      <c r="E148" s="2"/>
      <c r="F148" s="2"/>
      <c r="G148" s="2"/>
      <c r="H148" s="93">
        <f t="shared" si="35"/>
        <v>0</v>
      </c>
      <c r="I148" s="99"/>
      <c r="J148" s="100"/>
      <c r="K148" s="99"/>
      <c r="L148" s="100"/>
      <c r="M148" s="99"/>
      <c r="N148" s="100"/>
      <c r="O148" s="99"/>
      <c r="P148" s="18">
        <f t="shared" si="36"/>
        <v>0</v>
      </c>
      <c r="Q148" s="97">
        <f t="shared" si="37"/>
        <v>0</v>
      </c>
      <c r="R148" s="97">
        <f t="shared" si="38"/>
        <v>0</v>
      </c>
    </row>
    <row r="149" spans="1:18" s="31" customFormat="1" ht="15.75" x14ac:dyDescent="0.5">
      <c r="A149" s="209" t="s">
        <v>196</v>
      </c>
      <c r="B149" s="209"/>
      <c r="D149" s="33"/>
    </row>
    <row r="150" spans="1:18" s="37" customFormat="1" x14ac:dyDescent="0.45">
      <c r="A150" s="34" t="s">
        <v>103</v>
      </c>
      <c r="B150" s="35" t="s">
        <v>404</v>
      </c>
      <c r="C150" s="34" t="s">
        <v>106</v>
      </c>
      <c r="D150" s="36">
        <v>7.41</v>
      </c>
      <c r="E150" s="2"/>
      <c r="F150" s="2"/>
      <c r="G150" s="2"/>
      <c r="H150" s="93">
        <f t="shared" ref="H150:H155" si="39">SUM(E150:G150)</f>
        <v>0</v>
      </c>
      <c r="I150" s="99"/>
      <c r="J150" s="100"/>
      <c r="K150" s="99"/>
      <c r="L150" s="100"/>
      <c r="M150" s="99"/>
      <c r="N150" s="100"/>
      <c r="O150" s="99"/>
      <c r="P150" s="18">
        <f t="shared" ref="P150:P155" si="40">(H150)*D150</f>
        <v>0</v>
      </c>
      <c r="Q150" s="97">
        <f t="shared" ref="Q150:Q155" si="41">(M150*D150*0.85)</f>
        <v>0</v>
      </c>
      <c r="R150" s="97">
        <f t="shared" ref="R150:R155" si="42">SUM(P150-Q150)</f>
        <v>0</v>
      </c>
    </row>
    <row r="151" spans="1:18" s="37" customFormat="1" x14ac:dyDescent="0.45">
      <c r="A151" s="38" t="s">
        <v>197</v>
      </c>
      <c r="B151" s="35" t="s">
        <v>432</v>
      </c>
      <c r="C151" s="35" t="s">
        <v>106</v>
      </c>
      <c r="D151" s="36">
        <v>27.8</v>
      </c>
      <c r="E151" s="2"/>
      <c r="F151" s="2"/>
      <c r="G151" s="2"/>
      <c r="H151" s="93">
        <f t="shared" si="39"/>
        <v>0</v>
      </c>
      <c r="I151" s="99"/>
      <c r="J151" s="100"/>
      <c r="K151" s="99"/>
      <c r="L151" s="100"/>
      <c r="M151" s="99"/>
      <c r="N151" s="100"/>
      <c r="O151" s="99"/>
      <c r="P151" s="18">
        <f t="shared" si="40"/>
        <v>0</v>
      </c>
      <c r="Q151" s="97">
        <f t="shared" si="41"/>
        <v>0</v>
      </c>
      <c r="R151" s="97">
        <f t="shared" si="42"/>
        <v>0</v>
      </c>
    </row>
    <row r="152" spans="1:18" s="37" customFormat="1" x14ac:dyDescent="0.45">
      <c r="A152" s="38">
        <v>17006</v>
      </c>
      <c r="B152" s="35" t="s">
        <v>433</v>
      </c>
      <c r="C152" s="34" t="s">
        <v>105</v>
      </c>
      <c r="D152" s="36">
        <v>2.2000000000000002</v>
      </c>
      <c r="E152" s="2"/>
      <c r="F152" s="2"/>
      <c r="G152" s="2"/>
      <c r="H152" s="93">
        <f t="shared" si="39"/>
        <v>0</v>
      </c>
      <c r="I152" s="99"/>
      <c r="J152" s="100"/>
      <c r="K152" s="99"/>
      <c r="L152" s="100"/>
      <c r="M152" s="99"/>
      <c r="N152" s="100"/>
      <c r="O152" s="99"/>
      <c r="P152" s="18">
        <f t="shared" si="40"/>
        <v>0</v>
      </c>
      <c r="Q152" s="97">
        <f t="shared" si="41"/>
        <v>0</v>
      </c>
      <c r="R152" s="97">
        <f t="shared" si="42"/>
        <v>0</v>
      </c>
    </row>
    <row r="153" spans="1:18" s="37" customFormat="1" x14ac:dyDescent="0.45">
      <c r="A153" s="34" t="s">
        <v>132</v>
      </c>
      <c r="B153" s="35" t="s">
        <v>434</v>
      </c>
      <c r="C153" s="34" t="s">
        <v>106</v>
      </c>
      <c r="D153" s="36">
        <v>17.29</v>
      </c>
      <c r="E153" s="2"/>
      <c r="F153" s="2"/>
      <c r="G153" s="2"/>
      <c r="H153" s="93">
        <f t="shared" si="39"/>
        <v>0</v>
      </c>
      <c r="I153" s="99"/>
      <c r="J153" s="100"/>
      <c r="K153" s="99"/>
      <c r="L153" s="100"/>
      <c r="M153" s="99"/>
      <c r="N153" s="100"/>
      <c r="O153" s="99"/>
      <c r="P153" s="18">
        <f t="shared" si="40"/>
        <v>0</v>
      </c>
      <c r="Q153" s="97">
        <f t="shared" si="41"/>
        <v>0</v>
      </c>
      <c r="R153" s="97">
        <f t="shared" si="42"/>
        <v>0</v>
      </c>
    </row>
    <row r="154" spans="1:18" s="37" customFormat="1" x14ac:dyDescent="0.45">
      <c r="A154" s="35" t="s">
        <v>131</v>
      </c>
      <c r="B154" s="35" t="s">
        <v>352</v>
      </c>
      <c r="C154" s="35" t="s">
        <v>106</v>
      </c>
      <c r="D154" s="36">
        <v>5.76</v>
      </c>
      <c r="E154" s="2"/>
      <c r="F154" s="2"/>
      <c r="G154" s="2"/>
      <c r="H154" s="93">
        <f t="shared" si="39"/>
        <v>0</v>
      </c>
      <c r="I154" s="99"/>
      <c r="J154" s="100"/>
      <c r="K154" s="99"/>
      <c r="L154" s="100"/>
      <c r="M154" s="99"/>
      <c r="N154" s="100"/>
      <c r="O154" s="99"/>
      <c r="P154" s="18">
        <f t="shared" si="40"/>
        <v>0</v>
      </c>
      <c r="Q154" s="97">
        <f t="shared" si="41"/>
        <v>0</v>
      </c>
      <c r="R154" s="97">
        <f t="shared" si="42"/>
        <v>0</v>
      </c>
    </row>
    <row r="155" spans="1:18" s="37" customFormat="1" x14ac:dyDescent="0.45">
      <c r="A155" s="34" t="s">
        <v>102</v>
      </c>
      <c r="B155" s="35" t="s">
        <v>353</v>
      </c>
      <c r="C155" s="34" t="s">
        <v>106</v>
      </c>
      <c r="D155" s="36">
        <v>3.29</v>
      </c>
      <c r="E155" s="2"/>
      <c r="F155" s="2"/>
      <c r="G155" s="2"/>
      <c r="H155" s="93">
        <f t="shared" si="39"/>
        <v>0</v>
      </c>
      <c r="I155" s="99"/>
      <c r="J155" s="100"/>
      <c r="K155" s="99"/>
      <c r="L155" s="100"/>
      <c r="M155" s="99"/>
      <c r="N155" s="100"/>
      <c r="O155" s="99"/>
      <c r="P155" s="18">
        <f t="shared" si="40"/>
        <v>0</v>
      </c>
      <c r="Q155" s="97">
        <f t="shared" si="41"/>
        <v>0</v>
      </c>
      <c r="R155" s="97">
        <f t="shared" si="42"/>
        <v>0</v>
      </c>
    </row>
    <row r="156" spans="1:18" s="31" customFormat="1" ht="15.75" x14ac:dyDescent="0.5">
      <c r="A156" s="210" t="s">
        <v>198</v>
      </c>
      <c r="B156" s="210"/>
      <c r="D156" s="33"/>
    </row>
    <row r="157" spans="1:18" s="37" customFormat="1" x14ac:dyDescent="0.45">
      <c r="A157" s="34" t="s">
        <v>96</v>
      </c>
      <c r="B157" s="35" t="s">
        <v>435</v>
      </c>
      <c r="C157" s="34" t="s">
        <v>106</v>
      </c>
      <c r="D157" s="36">
        <v>5.76</v>
      </c>
      <c r="E157" s="2"/>
      <c r="F157" s="2"/>
      <c r="G157" s="2"/>
      <c r="H157" s="93">
        <f t="shared" ref="H157:H174" si="43">SUM(E157:G157)</f>
        <v>0</v>
      </c>
      <c r="I157" s="99"/>
      <c r="J157" s="100"/>
      <c r="K157" s="99"/>
      <c r="L157" s="100"/>
      <c r="M157" s="99"/>
      <c r="N157" s="100"/>
      <c r="O157" s="99"/>
      <c r="P157" s="18">
        <f t="shared" ref="P157:P174" si="44">(H157)*D157</f>
        <v>0</v>
      </c>
      <c r="Q157" s="97">
        <f t="shared" ref="Q157:Q174" si="45">(M157*D157*0.85)</f>
        <v>0</v>
      </c>
      <c r="R157" s="97">
        <f t="shared" ref="R157:R174" si="46">SUM(P157-Q157)</f>
        <v>0</v>
      </c>
    </row>
    <row r="158" spans="1:18" s="37" customFormat="1" x14ac:dyDescent="0.45">
      <c r="A158" s="34" t="s">
        <v>199</v>
      </c>
      <c r="B158" s="35" t="s">
        <v>436</v>
      </c>
      <c r="C158" s="34" t="s">
        <v>106</v>
      </c>
      <c r="D158" s="36">
        <v>2.63</v>
      </c>
      <c r="E158" s="2"/>
      <c r="F158" s="2"/>
      <c r="G158" s="2"/>
      <c r="H158" s="93">
        <f t="shared" si="43"/>
        <v>0</v>
      </c>
      <c r="I158" s="99"/>
      <c r="J158" s="100"/>
      <c r="K158" s="99"/>
      <c r="L158" s="100"/>
      <c r="M158" s="99"/>
      <c r="N158" s="100"/>
      <c r="O158" s="99"/>
      <c r="P158" s="18">
        <f t="shared" si="44"/>
        <v>0</v>
      </c>
      <c r="Q158" s="97">
        <f t="shared" si="45"/>
        <v>0</v>
      </c>
      <c r="R158" s="97">
        <f t="shared" si="46"/>
        <v>0</v>
      </c>
    </row>
    <row r="159" spans="1:18" s="37" customFormat="1" x14ac:dyDescent="0.45">
      <c r="A159" s="34" t="s">
        <v>84</v>
      </c>
      <c r="B159" s="35" t="s">
        <v>437</v>
      </c>
      <c r="C159" s="34" t="s">
        <v>106</v>
      </c>
      <c r="D159" s="36">
        <v>2.63</v>
      </c>
      <c r="E159" s="2"/>
      <c r="F159" s="2"/>
      <c r="G159" s="2"/>
      <c r="H159" s="93">
        <f t="shared" si="43"/>
        <v>0</v>
      </c>
      <c r="I159" s="99"/>
      <c r="J159" s="100"/>
      <c r="K159" s="99"/>
      <c r="L159" s="100"/>
      <c r="M159" s="99"/>
      <c r="N159" s="100"/>
      <c r="O159" s="99"/>
      <c r="P159" s="18">
        <f t="shared" si="44"/>
        <v>0</v>
      </c>
      <c r="Q159" s="97">
        <f t="shared" si="45"/>
        <v>0</v>
      </c>
      <c r="R159" s="97">
        <f t="shared" si="46"/>
        <v>0</v>
      </c>
    </row>
    <row r="160" spans="1:18" s="37" customFormat="1" x14ac:dyDescent="0.45">
      <c r="A160" s="34" t="s">
        <v>85</v>
      </c>
      <c r="B160" s="35" t="s">
        <v>438</v>
      </c>
      <c r="C160" s="34" t="s">
        <v>106</v>
      </c>
      <c r="D160" s="36">
        <v>2.63</v>
      </c>
      <c r="E160" s="2"/>
      <c r="F160" s="2"/>
      <c r="G160" s="2"/>
      <c r="H160" s="93">
        <f t="shared" si="43"/>
        <v>0</v>
      </c>
      <c r="I160" s="99"/>
      <c r="J160" s="100"/>
      <c r="K160" s="99"/>
      <c r="L160" s="100"/>
      <c r="M160" s="99"/>
      <c r="N160" s="100"/>
      <c r="O160" s="99"/>
      <c r="P160" s="18">
        <f t="shared" si="44"/>
        <v>0</v>
      </c>
      <c r="Q160" s="97">
        <f t="shared" si="45"/>
        <v>0</v>
      </c>
      <c r="R160" s="97">
        <f t="shared" si="46"/>
        <v>0</v>
      </c>
    </row>
    <row r="161" spans="1:18" s="37" customFormat="1" x14ac:dyDescent="0.45">
      <c r="A161" s="34" t="s">
        <v>90</v>
      </c>
      <c r="B161" s="35" t="s">
        <v>439</v>
      </c>
      <c r="C161" s="34" t="s">
        <v>106</v>
      </c>
      <c r="D161" s="36">
        <v>2.63</v>
      </c>
      <c r="E161" s="2"/>
      <c r="F161" s="2"/>
      <c r="G161" s="2"/>
      <c r="H161" s="93">
        <f t="shared" si="43"/>
        <v>0</v>
      </c>
      <c r="I161" s="99"/>
      <c r="J161" s="100"/>
      <c r="K161" s="99"/>
      <c r="L161" s="100"/>
      <c r="M161" s="99"/>
      <c r="N161" s="100"/>
      <c r="O161" s="99"/>
      <c r="P161" s="18">
        <f t="shared" si="44"/>
        <v>0</v>
      </c>
      <c r="Q161" s="97">
        <f t="shared" si="45"/>
        <v>0</v>
      </c>
      <c r="R161" s="97">
        <f t="shared" si="46"/>
        <v>0</v>
      </c>
    </row>
    <row r="162" spans="1:18" s="37" customFormat="1" x14ac:dyDescent="0.45">
      <c r="A162" s="34" t="s">
        <v>92</v>
      </c>
      <c r="B162" s="35" t="s">
        <v>440</v>
      </c>
      <c r="C162" s="34" t="s">
        <v>106</v>
      </c>
      <c r="D162" s="36">
        <v>2.63</v>
      </c>
      <c r="E162" s="2"/>
      <c r="F162" s="2"/>
      <c r="G162" s="2"/>
      <c r="H162" s="93">
        <f t="shared" si="43"/>
        <v>0</v>
      </c>
      <c r="I162" s="99"/>
      <c r="J162" s="100"/>
      <c r="K162" s="99"/>
      <c r="L162" s="100"/>
      <c r="M162" s="99"/>
      <c r="N162" s="100"/>
      <c r="O162" s="99"/>
      <c r="P162" s="18">
        <f t="shared" si="44"/>
        <v>0</v>
      </c>
      <c r="Q162" s="97">
        <f t="shared" si="45"/>
        <v>0</v>
      </c>
      <c r="R162" s="97">
        <f t="shared" si="46"/>
        <v>0</v>
      </c>
    </row>
    <row r="163" spans="1:18" s="37" customFormat="1" x14ac:dyDescent="0.45">
      <c r="A163" s="34" t="s">
        <v>88</v>
      </c>
      <c r="B163" s="35" t="s">
        <v>441</v>
      </c>
      <c r="C163" s="34" t="s">
        <v>106</v>
      </c>
      <c r="D163" s="36">
        <v>2.63</v>
      </c>
      <c r="E163" s="2"/>
      <c r="F163" s="2"/>
      <c r="G163" s="2"/>
      <c r="H163" s="93">
        <f t="shared" si="43"/>
        <v>0</v>
      </c>
      <c r="I163" s="99"/>
      <c r="J163" s="100"/>
      <c r="K163" s="99"/>
      <c r="L163" s="100"/>
      <c r="M163" s="99"/>
      <c r="N163" s="100"/>
      <c r="O163" s="99"/>
      <c r="P163" s="18">
        <f t="shared" si="44"/>
        <v>0</v>
      </c>
      <c r="Q163" s="97">
        <f t="shared" si="45"/>
        <v>0</v>
      </c>
      <c r="R163" s="97">
        <f t="shared" si="46"/>
        <v>0</v>
      </c>
    </row>
    <row r="164" spans="1:18" s="37" customFormat="1" x14ac:dyDescent="0.45">
      <c r="A164" s="34" t="s">
        <v>87</v>
      </c>
      <c r="B164" s="35" t="s">
        <v>442</v>
      </c>
      <c r="C164" s="34" t="s">
        <v>106</v>
      </c>
      <c r="D164" s="36">
        <v>2.63</v>
      </c>
      <c r="E164" s="2"/>
      <c r="F164" s="2"/>
      <c r="G164" s="2"/>
      <c r="H164" s="93">
        <f t="shared" si="43"/>
        <v>0</v>
      </c>
      <c r="I164" s="99"/>
      <c r="J164" s="100"/>
      <c r="K164" s="99"/>
      <c r="L164" s="100"/>
      <c r="M164" s="99"/>
      <c r="N164" s="100"/>
      <c r="O164" s="99"/>
      <c r="P164" s="18">
        <f t="shared" si="44"/>
        <v>0</v>
      </c>
      <c r="Q164" s="97">
        <f t="shared" si="45"/>
        <v>0</v>
      </c>
      <c r="R164" s="97">
        <f t="shared" si="46"/>
        <v>0</v>
      </c>
    </row>
    <row r="165" spans="1:18" s="37" customFormat="1" x14ac:dyDescent="0.45">
      <c r="A165" s="34" t="s">
        <v>89</v>
      </c>
      <c r="B165" s="35" t="s">
        <v>443</v>
      </c>
      <c r="C165" s="34" t="s">
        <v>106</v>
      </c>
      <c r="D165" s="36">
        <v>2.63</v>
      </c>
      <c r="E165" s="2"/>
      <c r="F165" s="2"/>
      <c r="G165" s="2"/>
      <c r="H165" s="93">
        <f t="shared" si="43"/>
        <v>0</v>
      </c>
      <c r="I165" s="99"/>
      <c r="J165" s="100"/>
      <c r="K165" s="99"/>
      <c r="L165" s="100"/>
      <c r="M165" s="99"/>
      <c r="N165" s="100"/>
      <c r="O165" s="99"/>
      <c r="P165" s="18">
        <f t="shared" si="44"/>
        <v>0</v>
      </c>
      <c r="Q165" s="97">
        <f t="shared" si="45"/>
        <v>0</v>
      </c>
      <c r="R165" s="97">
        <f t="shared" si="46"/>
        <v>0</v>
      </c>
    </row>
    <row r="166" spans="1:18" s="37" customFormat="1" x14ac:dyDescent="0.45">
      <c r="A166" s="34" t="s">
        <v>91</v>
      </c>
      <c r="B166" s="35" t="s">
        <v>444</v>
      </c>
      <c r="C166" s="34" t="s">
        <v>106</v>
      </c>
      <c r="D166" s="36">
        <v>2.63</v>
      </c>
      <c r="E166" s="2"/>
      <c r="F166" s="2"/>
      <c r="G166" s="2"/>
      <c r="H166" s="93">
        <f t="shared" si="43"/>
        <v>0</v>
      </c>
      <c r="I166" s="99"/>
      <c r="J166" s="100"/>
      <c r="K166" s="99"/>
      <c r="L166" s="100"/>
      <c r="M166" s="99"/>
      <c r="N166" s="100"/>
      <c r="O166" s="99"/>
      <c r="P166" s="18">
        <f t="shared" si="44"/>
        <v>0</v>
      </c>
      <c r="Q166" s="97">
        <f t="shared" si="45"/>
        <v>0</v>
      </c>
      <c r="R166" s="97">
        <f t="shared" si="46"/>
        <v>0</v>
      </c>
    </row>
    <row r="167" spans="1:18" s="37" customFormat="1" x14ac:dyDescent="0.45">
      <c r="A167" s="34" t="s">
        <v>86</v>
      </c>
      <c r="B167" s="35" t="s">
        <v>445</v>
      </c>
      <c r="C167" s="34" t="s">
        <v>106</v>
      </c>
      <c r="D167" s="36">
        <v>2.63</v>
      </c>
      <c r="E167" s="2"/>
      <c r="F167" s="2"/>
      <c r="G167" s="2"/>
      <c r="H167" s="93">
        <f t="shared" si="43"/>
        <v>0</v>
      </c>
      <c r="I167" s="99"/>
      <c r="J167" s="100"/>
      <c r="K167" s="99"/>
      <c r="L167" s="100"/>
      <c r="M167" s="99"/>
      <c r="N167" s="100"/>
      <c r="O167" s="99"/>
      <c r="P167" s="18">
        <f t="shared" si="44"/>
        <v>0</v>
      </c>
      <c r="Q167" s="97">
        <f t="shared" si="45"/>
        <v>0</v>
      </c>
      <c r="R167" s="97">
        <f t="shared" si="46"/>
        <v>0</v>
      </c>
    </row>
    <row r="168" spans="1:18" s="37" customFormat="1" x14ac:dyDescent="0.45">
      <c r="A168" s="34" t="s">
        <v>93</v>
      </c>
      <c r="B168" s="35" t="s">
        <v>446</v>
      </c>
      <c r="C168" s="34" t="s">
        <v>106</v>
      </c>
      <c r="D168" s="36">
        <v>2.63</v>
      </c>
      <c r="E168" s="2"/>
      <c r="F168" s="2"/>
      <c r="G168" s="2"/>
      <c r="H168" s="93">
        <f t="shared" si="43"/>
        <v>0</v>
      </c>
      <c r="I168" s="99"/>
      <c r="J168" s="100"/>
      <c r="K168" s="99"/>
      <c r="L168" s="100"/>
      <c r="M168" s="99"/>
      <c r="N168" s="100"/>
      <c r="O168" s="99"/>
      <c r="P168" s="18">
        <f t="shared" si="44"/>
        <v>0</v>
      </c>
      <c r="Q168" s="97">
        <f t="shared" si="45"/>
        <v>0</v>
      </c>
      <c r="R168" s="97">
        <f t="shared" si="46"/>
        <v>0</v>
      </c>
    </row>
    <row r="169" spans="1:18" s="37" customFormat="1" x14ac:dyDescent="0.45">
      <c r="A169" s="34" t="s">
        <v>94</v>
      </c>
      <c r="B169" s="35" t="s">
        <v>447</v>
      </c>
      <c r="C169" s="34" t="s">
        <v>106</v>
      </c>
      <c r="D169" s="36">
        <v>2.63</v>
      </c>
      <c r="E169" s="2"/>
      <c r="F169" s="2"/>
      <c r="G169" s="2"/>
      <c r="H169" s="93">
        <f t="shared" si="43"/>
        <v>0</v>
      </c>
      <c r="I169" s="99"/>
      <c r="J169" s="100"/>
      <c r="K169" s="99"/>
      <c r="L169" s="100"/>
      <c r="M169" s="99"/>
      <c r="N169" s="100"/>
      <c r="O169" s="99"/>
      <c r="P169" s="18">
        <f t="shared" si="44"/>
        <v>0</v>
      </c>
      <c r="Q169" s="97">
        <f t="shared" si="45"/>
        <v>0</v>
      </c>
      <c r="R169" s="97">
        <f t="shared" si="46"/>
        <v>0</v>
      </c>
    </row>
    <row r="170" spans="1:18" s="37" customFormat="1" x14ac:dyDescent="0.45">
      <c r="A170" s="34" t="s">
        <v>95</v>
      </c>
      <c r="B170" s="35" t="s">
        <v>354</v>
      </c>
      <c r="C170" s="34" t="s">
        <v>106</v>
      </c>
      <c r="D170" s="36">
        <v>4.3600000000000003</v>
      </c>
      <c r="E170" s="2"/>
      <c r="F170" s="2"/>
      <c r="G170" s="2"/>
      <c r="H170" s="93">
        <f t="shared" si="43"/>
        <v>0</v>
      </c>
      <c r="I170" s="99"/>
      <c r="J170" s="100"/>
      <c r="K170" s="99"/>
      <c r="L170" s="100"/>
      <c r="M170" s="99"/>
      <c r="N170" s="100"/>
      <c r="O170" s="99"/>
      <c r="P170" s="18">
        <f t="shared" si="44"/>
        <v>0</v>
      </c>
      <c r="Q170" s="97">
        <f t="shared" si="45"/>
        <v>0</v>
      </c>
      <c r="R170" s="97">
        <f t="shared" si="46"/>
        <v>0</v>
      </c>
    </row>
    <row r="171" spans="1:18" s="37" customFormat="1" x14ac:dyDescent="0.45">
      <c r="A171" s="34" t="s">
        <v>83</v>
      </c>
      <c r="B171" s="35" t="s">
        <v>448</v>
      </c>
      <c r="C171" s="34" t="s">
        <v>106</v>
      </c>
      <c r="D171" s="36">
        <v>16.47</v>
      </c>
      <c r="E171" s="2"/>
      <c r="F171" s="2"/>
      <c r="G171" s="2"/>
      <c r="H171" s="93">
        <f t="shared" si="43"/>
        <v>0</v>
      </c>
      <c r="I171" s="99"/>
      <c r="J171" s="100"/>
      <c r="K171" s="99"/>
      <c r="L171" s="100"/>
      <c r="M171" s="99"/>
      <c r="N171" s="100"/>
      <c r="O171" s="99"/>
      <c r="P171" s="18">
        <f t="shared" si="44"/>
        <v>0</v>
      </c>
      <c r="Q171" s="97">
        <f t="shared" si="45"/>
        <v>0</v>
      </c>
      <c r="R171" s="97">
        <f t="shared" si="46"/>
        <v>0</v>
      </c>
    </row>
    <row r="172" spans="1:18" s="37" customFormat="1" x14ac:dyDescent="0.45">
      <c r="A172" s="34" t="s">
        <v>80</v>
      </c>
      <c r="B172" s="35" t="s">
        <v>449</v>
      </c>
      <c r="C172" s="34" t="s">
        <v>106</v>
      </c>
      <c r="D172" s="36">
        <v>16.47</v>
      </c>
      <c r="E172" s="2"/>
      <c r="F172" s="2"/>
      <c r="G172" s="2"/>
      <c r="H172" s="93">
        <f t="shared" si="43"/>
        <v>0</v>
      </c>
      <c r="I172" s="99"/>
      <c r="J172" s="100"/>
      <c r="K172" s="99"/>
      <c r="L172" s="100"/>
      <c r="M172" s="99"/>
      <c r="N172" s="100"/>
      <c r="O172" s="99"/>
      <c r="P172" s="18">
        <f t="shared" si="44"/>
        <v>0</v>
      </c>
      <c r="Q172" s="97">
        <f t="shared" si="45"/>
        <v>0</v>
      </c>
      <c r="R172" s="97">
        <f t="shared" si="46"/>
        <v>0</v>
      </c>
    </row>
    <row r="173" spans="1:18" s="37" customFormat="1" x14ac:dyDescent="0.45">
      <c r="A173" s="34" t="s">
        <v>82</v>
      </c>
      <c r="B173" s="35" t="s">
        <v>450</v>
      </c>
      <c r="C173" s="34" t="s">
        <v>106</v>
      </c>
      <c r="D173" s="36">
        <v>16.47</v>
      </c>
      <c r="E173" s="2"/>
      <c r="F173" s="2"/>
      <c r="G173" s="2"/>
      <c r="H173" s="93">
        <f t="shared" si="43"/>
        <v>0</v>
      </c>
      <c r="I173" s="99"/>
      <c r="J173" s="100"/>
      <c r="K173" s="99"/>
      <c r="L173" s="100"/>
      <c r="M173" s="99"/>
      <c r="N173" s="100"/>
      <c r="O173" s="99"/>
      <c r="P173" s="18">
        <f t="shared" si="44"/>
        <v>0</v>
      </c>
      <c r="Q173" s="97">
        <f t="shared" si="45"/>
        <v>0</v>
      </c>
      <c r="R173" s="97">
        <f t="shared" si="46"/>
        <v>0</v>
      </c>
    </row>
    <row r="174" spans="1:18" s="37" customFormat="1" x14ac:dyDescent="0.45">
      <c r="A174" s="34" t="s">
        <v>81</v>
      </c>
      <c r="B174" s="35" t="s">
        <v>451</v>
      </c>
      <c r="C174" s="34" t="s">
        <v>106</v>
      </c>
      <c r="D174" s="36">
        <v>16.47</v>
      </c>
      <c r="E174" s="2"/>
      <c r="F174" s="2"/>
      <c r="G174" s="2"/>
      <c r="H174" s="93">
        <f t="shared" si="43"/>
        <v>0</v>
      </c>
      <c r="I174" s="99"/>
      <c r="J174" s="100"/>
      <c r="K174" s="99"/>
      <c r="L174" s="100"/>
      <c r="M174" s="99"/>
      <c r="N174" s="100"/>
      <c r="O174" s="99"/>
      <c r="P174" s="18">
        <f t="shared" si="44"/>
        <v>0</v>
      </c>
      <c r="Q174" s="97">
        <f t="shared" si="45"/>
        <v>0</v>
      </c>
      <c r="R174" s="97">
        <f t="shared" si="46"/>
        <v>0</v>
      </c>
    </row>
    <row r="175" spans="1:18" s="31" customFormat="1" ht="15.75" x14ac:dyDescent="0.5">
      <c r="A175" s="210" t="s">
        <v>200</v>
      </c>
      <c r="B175" s="210"/>
      <c r="D175" s="33"/>
    </row>
    <row r="176" spans="1:18" s="37" customFormat="1" x14ac:dyDescent="0.45">
      <c r="A176" s="34" t="s">
        <v>48</v>
      </c>
      <c r="B176" s="35" t="s">
        <v>356</v>
      </c>
      <c r="C176" s="34" t="s">
        <v>106</v>
      </c>
      <c r="D176" s="36">
        <v>36.04</v>
      </c>
      <c r="E176" s="2"/>
      <c r="F176" s="2"/>
      <c r="G176" s="2"/>
      <c r="H176" s="93">
        <f t="shared" ref="H176:H190" si="47">SUM(E176:G176)</f>
        <v>0</v>
      </c>
      <c r="I176" s="99"/>
      <c r="J176" s="100"/>
      <c r="K176" s="99"/>
      <c r="L176" s="100"/>
      <c r="M176" s="99"/>
      <c r="N176" s="100"/>
      <c r="O176" s="99"/>
      <c r="P176" s="18">
        <f t="shared" ref="P176:P190" si="48">(H176)*D176</f>
        <v>0</v>
      </c>
      <c r="Q176" s="97">
        <f t="shared" ref="Q176:Q190" si="49">(M176*D176*0.85)</f>
        <v>0</v>
      </c>
      <c r="R176" s="97">
        <f t="shared" ref="R176:R190" si="50">SUM(P176-Q176)</f>
        <v>0</v>
      </c>
    </row>
    <row r="177" spans="1:18" s="37" customFormat="1" x14ac:dyDescent="0.45">
      <c r="A177" s="35" t="s">
        <v>124</v>
      </c>
      <c r="B177" s="35" t="s">
        <v>452</v>
      </c>
      <c r="C177" s="34" t="s">
        <v>106</v>
      </c>
      <c r="D177" s="36">
        <v>14.82</v>
      </c>
      <c r="E177" s="2"/>
      <c r="F177" s="2"/>
      <c r="G177" s="2"/>
      <c r="H177" s="93">
        <f t="shared" si="47"/>
        <v>0</v>
      </c>
      <c r="I177" s="99"/>
      <c r="J177" s="100"/>
      <c r="K177" s="99"/>
      <c r="L177" s="100"/>
      <c r="M177" s="99"/>
      <c r="N177" s="100"/>
      <c r="O177" s="99"/>
      <c r="P177" s="18">
        <f t="shared" si="48"/>
        <v>0</v>
      </c>
      <c r="Q177" s="97">
        <f t="shared" si="49"/>
        <v>0</v>
      </c>
      <c r="R177" s="97">
        <f t="shared" si="50"/>
        <v>0</v>
      </c>
    </row>
    <row r="178" spans="1:18" s="37" customFormat="1" x14ac:dyDescent="0.45">
      <c r="A178" s="34" t="s">
        <v>46</v>
      </c>
      <c r="B178" s="35" t="s">
        <v>453</v>
      </c>
      <c r="C178" s="34" t="s">
        <v>106</v>
      </c>
      <c r="D178" s="36">
        <v>4.1100000000000003</v>
      </c>
      <c r="E178" s="2"/>
      <c r="F178" s="2"/>
      <c r="G178" s="2"/>
      <c r="H178" s="93">
        <f t="shared" si="47"/>
        <v>0</v>
      </c>
      <c r="I178" s="99"/>
      <c r="J178" s="100"/>
      <c r="K178" s="99"/>
      <c r="L178" s="100"/>
      <c r="M178" s="99"/>
      <c r="N178" s="100"/>
      <c r="O178" s="99"/>
      <c r="P178" s="18">
        <f t="shared" si="48"/>
        <v>0</v>
      </c>
      <c r="Q178" s="97">
        <f t="shared" si="49"/>
        <v>0</v>
      </c>
      <c r="R178" s="97">
        <f t="shared" si="50"/>
        <v>0</v>
      </c>
    </row>
    <row r="179" spans="1:18" s="37" customFormat="1" x14ac:dyDescent="0.45">
      <c r="A179" s="34" t="s">
        <v>47</v>
      </c>
      <c r="B179" s="35" t="s">
        <v>454</v>
      </c>
      <c r="C179" s="34" t="s">
        <v>106</v>
      </c>
      <c r="D179" s="36">
        <v>4.5199999999999996</v>
      </c>
      <c r="E179" s="2"/>
      <c r="F179" s="2"/>
      <c r="G179" s="2"/>
      <c r="H179" s="93">
        <f t="shared" si="47"/>
        <v>0</v>
      </c>
      <c r="I179" s="99"/>
      <c r="J179" s="100"/>
      <c r="K179" s="99"/>
      <c r="L179" s="100"/>
      <c r="M179" s="99"/>
      <c r="N179" s="100"/>
      <c r="O179" s="99"/>
      <c r="P179" s="18">
        <f t="shared" si="48"/>
        <v>0</v>
      </c>
      <c r="Q179" s="97">
        <f t="shared" si="49"/>
        <v>0</v>
      </c>
      <c r="R179" s="97">
        <f t="shared" si="50"/>
        <v>0</v>
      </c>
    </row>
    <row r="180" spans="1:18" s="37" customFormat="1" x14ac:dyDescent="0.45">
      <c r="A180" s="34" t="s">
        <v>150</v>
      </c>
      <c r="B180" s="35" t="s">
        <v>355</v>
      </c>
      <c r="C180" s="34" t="s">
        <v>106</v>
      </c>
      <c r="D180" s="36">
        <v>4.1100000000000003</v>
      </c>
      <c r="E180" s="2"/>
      <c r="F180" s="2"/>
      <c r="G180" s="2"/>
      <c r="H180" s="93">
        <f t="shared" si="47"/>
        <v>0</v>
      </c>
      <c r="I180" s="99"/>
      <c r="J180" s="100"/>
      <c r="K180" s="99"/>
      <c r="L180" s="100"/>
      <c r="M180" s="99"/>
      <c r="N180" s="100"/>
      <c r="O180" s="99"/>
      <c r="P180" s="18">
        <f t="shared" si="48"/>
        <v>0</v>
      </c>
      <c r="Q180" s="97">
        <f t="shared" si="49"/>
        <v>0</v>
      </c>
      <c r="R180" s="97">
        <f t="shared" si="50"/>
        <v>0</v>
      </c>
    </row>
    <row r="181" spans="1:18" s="37" customFormat="1" x14ac:dyDescent="0.45">
      <c r="A181" s="34" t="s">
        <v>40</v>
      </c>
      <c r="B181" s="35" t="s">
        <v>455</v>
      </c>
      <c r="C181" s="34" t="s">
        <v>106</v>
      </c>
      <c r="D181" s="36">
        <v>2.46</v>
      </c>
      <c r="E181" s="2"/>
      <c r="F181" s="2"/>
      <c r="G181" s="2"/>
      <c r="H181" s="93">
        <f t="shared" si="47"/>
        <v>0</v>
      </c>
      <c r="I181" s="99"/>
      <c r="J181" s="100"/>
      <c r="K181" s="99"/>
      <c r="L181" s="100"/>
      <c r="M181" s="99"/>
      <c r="N181" s="100"/>
      <c r="O181" s="99"/>
      <c r="P181" s="18">
        <f t="shared" si="48"/>
        <v>0</v>
      </c>
      <c r="Q181" s="97">
        <f t="shared" si="49"/>
        <v>0</v>
      </c>
      <c r="R181" s="97">
        <f t="shared" si="50"/>
        <v>0</v>
      </c>
    </row>
    <row r="182" spans="1:18" s="37" customFormat="1" x14ac:dyDescent="0.45">
      <c r="A182" s="34" t="s">
        <v>41</v>
      </c>
      <c r="B182" s="35" t="s">
        <v>456</v>
      </c>
      <c r="C182" s="34" t="s">
        <v>106</v>
      </c>
      <c r="D182" s="36">
        <v>2.46</v>
      </c>
      <c r="E182" s="2"/>
      <c r="F182" s="2"/>
      <c r="G182" s="2"/>
      <c r="H182" s="93">
        <f t="shared" si="47"/>
        <v>0</v>
      </c>
      <c r="I182" s="99"/>
      <c r="J182" s="100"/>
      <c r="K182" s="99"/>
      <c r="L182" s="100"/>
      <c r="M182" s="99"/>
      <c r="N182" s="100"/>
      <c r="O182" s="99"/>
      <c r="P182" s="18">
        <f t="shared" si="48"/>
        <v>0</v>
      </c>
      <c r="Q182" s="97">
        <f t="shared" si="49"/>
        <v>0</v>
      </c>
      <c r="R182" s="97">
        <f t="shared" si="50"/>
        <v>0</v>
      </c>
    </row>
    <row r="183" spans="1:18" s="37" customFormat="1" x14ac:dyDescent="0.45">
      <c r="A183" s="34" t="s">
        <v>43</v>
      </c>
      <c r="B183" s="35" t="s">
        <v>457</v>
      </c>
      <c r="C183" s="34" t="s">
        <v>106</v>
      </c>
      <c r="D183" s="36">
        <v>2.46</v>
      </c>
      <c r="E183" s="2"/>
      <c r="F183" s="2"/>
      <c r="G183" s="2"/>
      <c r="H183" s="93">
        <f t="shared" si="47"/>
        <v>0</v>
      </c>
      <c r="I183" s="99"/>
      <c r="J183" s="100"/>
      <c r="K183" s="99"/>
      <c r="L183" s="100"/>
      <c r="M183" s="99"/>
      <c r="N183" s="100"/>
      <c r="O183" s="99"/>
      <c r="P183" s="18">
        <f t="shared" si="48"/>
        <v>0</v>
      </c>
      <c r="Q183" s="97">
        <f t="shared" si="49"/>
        <v>0</v>
      </c>
      <c r="R183" s="97">
        <f t="shared" si="50"/>
        <v>0</v>
      </c>
    </row>
    <row r="184" spans="1:18" s="37" customFormat="1" x14ac:dyDescent="0.45">
      <c r="A184" s="34" t="s">
        <v>39</v>
      </c>
      <c r="B184" s="35" t="s">
        <v>458</v>
      </c>
      <c r="C184" s="34" t="s">
        <v>106</v>
      </c>
      <c r="D184" s="36">
        <v>2.46</v>
      </c>
      <c r="E184" s="2"/>
      <c r="F184" s="2"/>
      <c r="G184" s="2"/>
      <c r="H184" s="93">
        <f t="shared" si="47"/>
        <v>0</v>
      </c>
      <c r="I184" s="99"/>
      <c r="J184" s="100"/>
      <c r="K184" s="99"/>
      <c r="L184" s="100"/>
      <c r="M184" s="99"/>
      <c r="N184" s="100"/>
      <c r="O184" s="99"/>
      <c r="P184" s="18">
        <f t="shared" si="48"/>
        <v>0</v>
      </c>
      <c r="Q184" s="97">
        <f t="shared" si="49"/>
        <v>0</v>
      </c>
      <c r="R184" s="97">
        <f t="shared" si="50"/>
        <v>0</v>
      </c>
    </row>
    <row r="185" spans="1:18" s="37" customFormat="1" x14ac:dyDescent="0.45">
      <c r="A185" s="34" t="s">
        <v>37</v>
      </c>
      <c r="B185" s="35" t="s">
        <v>459</v>
      </c>
      <c r="C185" s="34" t="s">
        <v>106</v>
      </c>
      <c r="D185" s="36">
        <v>2.46</v>
      </c>
      <c r="E185" s="2"/>
      <c r="F185" s="2"/>
      <c r="G185" s="2"/>
      <c r="H185" s="93">
        <f t="shared" si="47"/>
        <v>0</v>
      </c>
      <c r="I185" s="99"/>
      <c r="J185" s="100"/>
      <c r="K185" s="99"/>
      <c r="L185" s="100"/>
      <c r="M185" s="99"/>
      <c r="N185" s="100"/>
      <c r="O185" s="99"/>
      <c r="P185" s="18">
        <f t="shared" si="48"/>
        <v>0</v>
      </c>
      <c r="Q185" s="97">
        <f t="shared" si="49"/>
        <v>0</v>
      </c>
      <c r="R185" s="97">
        <f t="shared" si="50"/>
        <v>0</v>
      </c>
    </row>
    <row r="186" spans="1:18" s="37" customFormat="1" x14ac:dyDescent="0.45">
      <c r="A186" s="34" t="s">
        <v>36</v>
      </c>
      <c r="B186" s="35" t="s">
        <v>460</v>
      </c>
      <c r="C186" s="34" t="s">
        <v>106</v>
      </c>
      <c r="D186" s="36">
        <v>2.46</v>
      </c>
      <c r="E186" s="2"/>
      <c r="F186" s="2"/>
      <c r="G186" s="2"/>
      <c r="H186" s="93">
        <f t="shared" si="47"/>
        <v>0</v>
      </c>
      <c r="I186" s="99"/>
      <c r="J186" s="100"/>
      <c r="K186" s="99"/>
      <c r="L186" s="100"/>
      <c r="M186" s="99"/>
      <c r="N186" s="100"/>
      <c r="O186" s="99"/>
      <c r="P186" s="18">
        <f t="shared" si="48"/>
        <v>0</v>
      </c>
      <c r="Q186" s="97">
        <f t="shared" si="49"/>
        <v>0</v>
      </c>
      <c r="R186" s="97">
        <f t="shared" si="50"/>
        <v>0</v>
      </c>
    </row>
    <row r="187" spans="1:18" s="37" customFormat="1" x14ac:dyDescent="0.45">
      <c r="A187" s="34" t="s">
        <v>42</v>
      </c>
      <c r="B187" s="35" t="s">
        <v>461</v>
      </c>
      <c r="C187" s="34" t="s">
        <v>106</v>
      </c>
      <c r="D187" s="36">
        <v>2.46</v>
      </c>
      <c r="E187" s="2"/>
      <c r="F187" s="2"/>
      <c r="G187" s="2"/>
      <c r="H187" s="93">
        <f t="shared" si="47"/>
        <v>0</v>
      </c>
      <c r="I187" s="99"/>
      <c r="J187" s="100"/>
      <c r="K187" s="99"/>
      <c r="L187" s="100"/>
      <c r="M187" s="99"/>
      <c r="N187" s="100"/>
      <c r="O187" s="99"/>
      <c r="P187" s="18">
        <f t="shared" si="48"/>
        <v>0</v>
      </c>
      <c r="Q187" s="97">
        <f t="shared" si="49"/>
        <v>0</v>
      </c>
      <c r="R187" s="97">
        <f t="shared" si="50"/>
        <v>0</v>
      </c>
    </row>
    <row r="188" spans="1:18" s="37" customFormat="1" x14ac:dyDescent="0.45">
      <c r="A188" s="34" t="s">
        <v>44</v>
      </c>
      <c r="B188" s="35" t="s">
        <v>462</v>
      </c>
      <c r="C188" s="34" t="s">
        <v>106</v>
      </c>
      <c r="D188" s="36">
        <v>2.46</v>
      </c>
      <c r="E188" s="2"/>
      <c r="F188" s="2"/>
      <c r="G188" s="2"/>
      <c r="H188" s="93">
        <f t="shared" si="47"/>
        <v>0</v>
      </c>
      <c r="I188" s="99"/>
      <c r="J188" s="100"/>
      <c r="K188" s="99"/>
      <c r="L188" s="100"/>
      <c r="M188" s="99"/>
      <c r="N188" s="100"/>
      <c r="O188" s="99"/>
      <c r="P188" s="18">
        <f t="shared" si="48"/>
        <v>0</v>
      </c>
      <c r="Q188" s="97">
        <f t="shared" si="49"/>
        <v>0</v>
      </c>
      <c r="R188" s="97">
        <f t="shared" si="50"/>
        <v>0</v>
      </c>
    </row>
    <row r="189" spans="1:18" s="37" customFormat="1" x14ac:dyDescent="0.45">
      <c r="A189" s="34" t="s">
        <v>38</v>
      </c>
      <c r="B189" s="35" t="s">
        <v>463</v>
      </c>
      <c r="C189" s="34" t="s">
        <v>106</v>
      </c>
      <c r="D189" s="36">
        <v>2.46</v>
      </c>
      <c r="E189" s="2"/>
      <c r="F189" s="2"/>
      <c r="G189" s="2"/>
      <c r="H189" s="93">
        <f t="shared" si="47"/>
        <v>0</v>
      </c>
      <c r="I189" s="99"/>
      <c r="J189" s="100"/>
      <c r="K189" s="99"/>
      <c r="L189" s="100"/>
      <c r="M189" s="99"/>
      <c r="N189" s="100"/>
      <c r="O189" s="99"/>
      <c r="P189" s="18">
        <f t="shared" si="48"/>
        <v>0</v>
      </c>
      <c r="Q189" s="97">
        <f t="shared" si="49"/>
        <v>0</v>
      </c>
      <c r="R189" s="97">
        <f t="shared" si="50"/>
        <v>0</v>
      </c>
    </row>
    <row r="190" spans="1:18" s="37" customFormat="1" x14ac:dyDescent="0.45">
      <c r="A190" s="34" t="s">
        <v>45</v>
      </c>
      <c r="B190" s="35" t="s">
        <v>464</v>
      </c>
      <c r="C190" s="34" t="s">
        <v>106</v>
      </c>
      <c r="D190" s="36">
        <v>17.29</v>
      </c>
      <c r="E190" s="2"/>
      <c r="F190" s="2"/>
      <c r="G190" s="2"/>
      <c r="H190" s="93">
        <f t="shared" si="47"/>
        <v>0</v>
      </c>
      <c r="I190" s="99"/>
      <c r="J190" s="100"/>
      <c r="K190" s="99"/>
      <c r="L190" s="100"/>
      <c r="M190" s="99"/>
      <c r="N190" s="100"/>
      <c r="O190" s="99"/>
      <c r="P190" s="18">
        <f t="shared" si="48"/>
        <v>0</v>
      </c>
      <c r="Q190" s="97">
        <f t="shared" si="49"/>
        <v>0</v>
      </c>
      <c r="R190" s="97">
        <f t="shared" si="50"/>
        <v>0</v>
      </c>
    </row>
    <row r="191" spans="1:18" s="31" customFormat="1" ht="15.75" x14ac:dyDescent="0.5">
      <c r="A191" s="209" t="s">
        <v>201</v>
      </c>
      <c r="B191" s="209"/>
      <c r="D191" s="33"/>
    </row>
    <row r="192" spans="1:18" s="37" customFormat="1" x14ac:dyDescent="0.45">
      <c r="A192" s="34" t="s">
        <v>7</v>
      </c>
      <c r="B192" s="35" t="s">
        <v>466</v>
      </c>
      <c r="C192" s="34" t="s">
        <v>106</v>
      </c>
      <c r="D192" s="36">
        <v>20.59</v>
      </c>
      <c r="E192" s="2"/>
      <c r="F192" s="2"/>
      <c r="G192" s="2"/>
      <c r="H192" s="93">
        <f t="shared" ref="H192:H220" si="51">SUM(E192:G192)</f>
        <v>0</v>
      </c>
      <c r="I192" s="99"/>
      <c r="J192" s="100"/>
      <c r="K192" s="99"/>
      <c r="L192" s="100"/>
      <c r="M192" s="99"/>
      <c r="N192" s="100"/>
      <c r="O192" s="99"/>
      <c r="P192" s="18">
        <f t="shared" ref="P192:P220" si="52">(H192)*D192</f>
        <v>0</v>
      </c>
      <c r="Q192" s="97">
        <f t="shared" ref="Q192:Q220" si="53">(M192*D192*0.85)</f>
        <v>0</v>
      </c>
      <c r="R192" s="97">
        <f t="shared" ref="R192:R220" si="54">SUM(P192-Q192)</f>
        <v>0</v>
      </c>
    </row>
    <row r="193" spans="1:18" s="37" customFormat="1" x14ac:dyDescent="0.45">
      <c r="A193" s="34" t="s">
        <v>6</v>
      </c>
      <c r="B193" s="35" t="s">
        <v>467</v>
      </c>
      <c r="C193" s="34" t="s">
        <v>106</v>
      </c>
      <c r="D193" s="36">
        <v>12.35</v>
      </c>
      <c r="E193" s="2"/>
      <c r="F193" s="2"/>
      <c r="G193" s="2"/>
      <c r="H193" s="93">
        <f t="shared" si="51"/>
        <v>0</v>
      </c>
      <c r="I193" s="99"/>
      <c r="J193" s="100"/>
      <c r="K193" s="99"/>
      <c r="L193" s="100"/>
      <c r="M193" s="99"/>
      <c r="N193" s="100"/>
      <c r="O193" s="99"/>
      <c r="P193" s="18">
        <f t="shared" si="52"/>
        <v>0</v>
      </c>
      <c r="Q193" s="97">
        <f t="shared" si="53"/>
        <v>0</v>
      </c>
      <c r="R193" s="97">
        <f t="shared" si="54"/>
        <v>0</v>
      </c>
    </row>
    <row r="194" spans="1:18" s="37" customFormat="1" x14ac:dyDescent="0.45">
      <c r="A194" s="34" t="s">
        <v>160</v>
      </c>
      <c r="B194" s="35" t="s">
        <v>465</v>
      </c>
      <c r="C194" s="34" t="s">
        <v>106</v>
      </c>
      <c r="D194" s="36">
        <v>9.26</v>
      </c>
      <c r="E194" s="2"/>
      <c r="F194" s="2"/>
      <c r="G194" s="2"/>
      <c r="H194" s="93">
        <f t="shared" si="51"/>
        <v>0</v>
      </c>
      <c r="I194" s="99"/>
      <c r="J194" s="100"/>
      <c r="K194" s="99"/>
      <c r="L194" s="100"/>
      <c r="M194" s="99"/>
      <c r="N194" s="100"/>
      <c r="O194" s="99"/>
      <c r="P194" s="18">
        <f t="shared" si="52"/>
        <v>0</v>
      </c>
      <c r="Q194" s="97">
        <f t="shared" si="53"/>
        <v>0</v>
      </c>
      <c r="R194" s="97">
        <f t="shared" si="54"/>
        <v>0</v>
      </c>
    </row>
    <row r="195" spans="1:18" s="37" customFormat="1" x14ac:dyDescent="0.45">
      <c r="A195" s="34" t="s">
        <v>4</v>
      </c>
      <c r="B195" s="35" t="s">
        <v>468</v>
      </c>
      <c r="C195" s="34" t="s">
        <v>106</v>
      </c>
      <c r="D195" s="36">
        <v>39.54</v>
      </c>
      <c r="E195" s="2"/>
      <c r="F195" s="2"/>
      <c r="G195" s="2"/>
      <c r="H195" s="93">
        <f t="shared" si="51"/>
        <v>0</v>
      </c>
      <c r="I195" s="99"/>
      <c r="J195" s="100"/>
      <c r="K195" s="99"/>
      <c r="L195" s="100"/>
      <c r="M195" s="99"/>
      <c r="N195" s="100"/>
      <c r="O195" s="99"/>
      <c r="P195" s="18">
        <f t="shared" si="52"/>
        <v>0</v>
      </c>
      <c r="Q195" s="97">
        <f t="shared" si="53"/>
        <v>0</v>
      </c>
      <c r="R195" s="97">
        <f t="shared" si="54"/>
        <v>0</v>
      </c>
    </row>
    <row r="196" spans="1:18" s="37" customFormat="1" x14ac:dyDescent="0.45">
      <c r="A196" s="34" t="s">
        <v>5</v>
      </c>
      <c r="B196" s="35" t="s">
        <v>469</v>
      </c>
      <c r="C196" s="34" t="s">
        <v>106</v>
      </c>
      <c r="D196" s="36">
        <v>8.74</v>
      </c>
      <c r="E196" s="2"/>
      <c r="F196" s="2"/>
      <c r="G196" s="2"/>
      <c r="H196" s="93">
        <f t="shared" si="51"/>
        <v>0</v>
      </c>
      <c r="I196" s="99"/>
      <c r="J196" s="100"/>
      <c r="K196" s="99"/>
      <c r="L196" s="100"/>
      <c r="M196" s="99"/>
      <c r="N196" s="100"/>
      <c r="O196" s="99"/>
      <c r="P196" s="18">
        <f t="shared" si="52"/>
        <v>0</v>
      </c>
      <c r="Q196" s="97">
        <f t="shared" si="53"/>
        <v>0</v>
      </c>
      <c r="R196" s="97">
        <f t="shared" si="54"/>
        <v>0</v>
      </c>
    </row>
    <row r="197" spans="1:18" s="37" customFormat="1" x14ac:dyDescent="0.45">
      <c r="A197" s="35" t="s">
        <v>16</v>
      </c>
      <c r="B197" s="35" t="s">
        <v>379</v>
      </c>
      <c r="C197" s="35" t="s">
        <v>106</v>
      </c>
      <c r="D197" s="36">
        <v>6.58</v>
      </c>
      <c r="E197" s="2"/>
      <c r="F197" s="2"/>
      <c r="G197" s="2"/>
      <c r="H197" s="93">
        <f t="shared" si="51"/>
        <v>0</v>
      </c>
      <c r="I197" s="99"/>
      <c r="J197" s="100"/>
      <c r="K197" s="99"/>
      <c r="L197" s="100"/>
      <c r="M197" s="99"/>
      <c r="N197" s="100"/>
      <c r="O197" s="99"/>
      <c r="P197" s="18">
        <f t="shared" si="52"/>
        <v>0</v>
      </c>
      <c r="Q197" s="97">
        <f t="shared" si="53"/>
        <v>0</v>
      </c>
      <c r="R197" s="97">
        <f t="shared" si="54"/>
        <v>0</v>
      </c>
    </row>
    <row r="198" spans="1:18" s="37" customFormat="1" x14ac:dyDescent="0.45">
      <c r="A198" s="34" t="s">
        <v>19</v>
      </c>
      <c r="B198" s="35" t="s">
        <v>357</v>
      </c>
      <c r="C198" s="34" t="s">
        <v>106</v>
      </c>
      <c r="D198" s="36">
        <v>3.7</v>
      </c>
      <c r="E198" s="2"/>
      <c r="F198" s="2"/>
      <c r="G198" s="2"/>
      <c r="H198" s="93">
        <f t="shared" si="51"/>
        <v>0</v>
      </c>
      <c r="I198" s="99"/>
      <c r="J198" s="100"/>
      <c r="K198" s="99"/>
      <c r="L198" s="100"/>
      <c r="M198" s="99"/>
      <c r="N198" s="100"/>
      <c r="O198" s="99"/>
      <c r="P198" s="18">
        <f t="shared" si="52"/>
        <v>0</v>
      </c>
      <c r="Q198" s="97">
        <f t="shared" si="53"/>
        <v>0</v>
      </c>
      <c r="R198" s="97">
        <f t="shared" si="54"/>
        <v>0</v>
      </c>
    </row>
    <row r="199" spans="1:18" s="37" customFormat="1" x14ac:dyDescent="0.45">
      <c r="A199" s="34" t="s">
        <v>272</v>
      </c>
      <c r="B199" s="35" t="s">
        <v>470</v>
      </c>
      <c r="C199" s="34" t="s">
        <v>106</v>
      </c>
      <c r="D199" s="36">
        <v>1.06</v>
      </c>
      <c r="E199" s="2"/>
      <c r="F199" s="2"/>
      <c r="G199" s="2"/>
      <c r="H199" s="93">
        <f t="shared" si="51"/>
        <v>0</v>
      </c>
      <c r="I199" s="99"/>
      <c r="J199" s="100"/>
      <c r="K199" s="99"/>
      <c r="L199" s="100"/>
      <c r="M199" s="99"/>
      <c r="N199" s="100"/>
      <c r="O199" s="99"/>
      <c r="P199" s="18">
        <f t="shared" si="52"/>
        <v>0</v>
      </c>
      <c r="Q199" s="97">
        <f t="shared" si="53"/>
        <v>0</v>
      </c>
      <c r="R199" s="97">
        <f t="shared" si="54"/>
        <v>0</v>
      </c>
    </row>
    <row r="200" spans="1:18" s="37" customFormat="1" x14ac:dyDescent="0.45">
      <c r="A200" s="35" t="s">
        <v>15</v>
      </c>
      <c r="B200" s="35" t="s">
        <v>360</v>
      </c>
      <c r="C200" s="35" t="s">
        <v>106</v>
      </c>
      <c r="D200" s="36">
        <v>6.58</v>
      </c>
      <c r="E200" s="2"/>
      <c r="F200" s="2"/>
      <c r="G200" s="2"/>
      <c r="H200" s="93">
        <f t="shared" si="51"/>
        <v>0</v>
      </c>
      <c r="I200" s="99"/>
      <c r="J200" s="100"/>
      <c r="K200" s="99"/>
      <c r="L200" s="100"/>
      <c r="M200" s="99"/>
      <c r="N200" s="100"/>
      <c r="O200" s="99"/>
      <c r="P200" s="18">
        <f t="shared" si="52"/>
        <v>0</v>
      </c>
      <c r="Q200" s="97">
        <f t="shared" si="53"/>
        <v>0</v>
      </c>
      <c r="R200" s="97">
        <f t="shared" si="54"/>
        <v>0</v>
      </c>
    </row>
    <row r="201" spans="1:18" s="37" customFormat="1" x14ac:dyDescent="0.45">
      <c r="A201" s="34" t="s">
        <v>9</v>
      </c>
      <c r="B201" s="35" t="s">
        <v>471</v>
      </c>
      <c r="C201" s="34" t="s">
        <v>106</v>
      </c>
      <c r="D201" s="36">
        <v>11.53</v>
      </c>
      <c r="E201" s="2"/>
      <c r="F201" s="2"/>
      <c r="G201" s="2"/>
      <c r="H201" s="93">
        <f t="shared" si="51"/>
        <v>0</v>
      </c>
      <c r="I201" s="99"/>
      <c r="J201" s="100"/>
      <c r="K201" s="99"/>
      <c r="L201" s="100"/>
      <c r="M201" s="99"/>
      <c r="N201" s="100"/>
      <c r="O201" s="99"/>
      <c r="P201" s="18">
        <f t="shared" si="52"/>
        <v>0</v>
      </c>
      <c r="Q201" s="97">
        <f t="shared" si="53"/>
        <v>0</v>
      </c>
      <c r="R201" s="97">
        <f t="shared" si="54"/>
        <v>0</v>
      </c>
    </row>
    <row r="202" spans="1:18" s="37" customFormat="1" x14ac:dyDescent="0.45">
      <c r="A202" s="34" t="s">
        <v>10</v>
      </c>
      <c r="B202" s="35" t="s">
        <v>362</v>
      </c>
      <c r="C202" s="34" t="s">
        <v>106</v>
      </c>
      <c r="D202" s="36">
        <v>8.06</v>
      </c>
      <c r="E202" s="2"/>
      <c r="F202" s="2"/>
      <c r="G202" s="2"/>
      <c r="H202" s="93">
        <f t="shared" si="51"/>
        <v>0</v>
      </c>
      <c r="I202" s="99"/>
      <c r="J202" s="100"/>
      <c r="K202" s="99"/>
      <c r="L202" s="100"/>
      <c r="M202" s="99"/>
      <c r="N202" s="100"/>
      <c r="O202" s="99"/>
      <c r="P202" s="18">
        <f t="shared" si="52"/>
        <v>0</v>
      </c>
      <c r="Q202" s="97">
        <f t="shared" si="53"/>
        <v>0</v>
      </c>
      <c r="R202" s="97">
        <f t="shared" si="54"/>
        <v>0</v>
      </c>
    </row>
    <row r="203" spans="1:18" s="37" customFormat="1" x14ac:dyDescent="0.45">
      <c r="A203" s="34" t="s">
        <v>202</v>
      </c>
      <c r="B203" s="35" t="s">
        <v>358</v>
      </c>
      <c r="C203" s="34" t="s">
        <v>106</v>
      </c>
      <c r="D203" s="36">
        <v>8.64</v>
      </c>
      <c r="E203" s="2"/>
      <c r="F203" s="2"/>
      <c r="G203" s="2"/>
      <c r="H203" s="93">
        <f t="shared" si="51"/>
        <v>0</v>
      </c>
      <c r="I203" s="99"/>
      <c r="J203" s="100"/>
      <c r="K203" s="99"/>
      <c r="L203" s="100"/>
      <c r="M203" s="99"/>
      <c r="N203" s="100"/>
      <c r="O203" s="99"/>
      <c r="P203" s="18">
        <f t="shared" si="52"/>
        <v>0</v>
      </c>
      <c r="Q203" s="97">
        <f t="shared" si="53"/>
        <v>0</v>
      </c>
      <c r="R203" s="97">
        <f t="shared" si="54"/>
        <v>0</v>
      </c>
    </row>
    <row r="204" spans="1:18" s="37" customFormat="1" x14ac:dyDescent="0.45">
      <c r="A204" s="34" t="s">
        <v>14</v>
      </c>
      <c r="B204" s="35" t="s">
        <v>472</v>
      </c>
      <c r="C204" s="34" t="s">
        <v>106</v>
      </c>
      <c r="D204" s="36">
        <v>6.58</v>
      </c>
      <c r="E204" s="2"/>
      <c r="F204" s="2"/>
      <c r="G204" s="2"/>
      <c r="H204" s="93">
        <f t="shared" si="51"/>
        <v>0</v>
      </c>
      <c r="I204" s="99"/>
      <c r="J204" s="100"/>
      <c r="K204" s="99"/>
      <c r="L204" s="100"/>
      <c r="M204" s="99"/>
      <c r="N204" s="100"/>
      <c r="O204" s="99"/>
      <c r="P204" s="18">
        <f t="shared" si="52"/>
        <v>0</v>
      </c>
      <c r="Q204" s="97">
        <f t="shared" si="53"/>
        <v>0</v>
      </c>
      <c r="R204" s="97">
        <f t="shared" si="54"/>
        <v>0</v>
      </c>
    </row>
    <row r="205" spans="1:18" s="37" customFormat="1" x14ac:dyDescent="0.45">
      <c r="A205" s="34" t="s">
        <v>13</v>
      </c>
      <c r="B205" s="35" t="s">
        <v>473</v>
      </c>
      <c r="C205" s="34" t="s">
        <v>106</v>
      </c>
      <c r="D205" s="36">
        <v>8.64</v>
      </c>
      <c r="E205" s="2"/>
      <c r="F205" s="2"/>
      <c r="G205" s="2"/>
      <c r="H205" s="93">
        <f t="shared" si="51"/>
        <v>0</v>
      </c>
      <c r="I205" s="99"/>
      <c r="J205" s="100"/>
      <c r="K205" s="99"/>
      <c r="L205" s="100"/>
      <c r="M205" s="99"/>
      <c r="N205" s="100"/>
      <c r="O205" s="99"/>
      <c r="P205" s="18">
        <f t="shared" si="52"/>
        <v>0</v>
      </c>
      <c r="Q205" s="97">
        <f t="shared" si="53"/>
        <v>0</v>
      </c>
      <c r="R205" s="97">
        <f t="shared" si="54"/>
        <v>0</v>
      </c>
    </row>
    <row r="206" spans="1:18" s="37" customFormat="1" x14ac:dyDescent="0.45">
      <c r="A206" s="34" t="s">
        <v>11</v>
      </c>
      <c r="B206" s="35" t="s">
        <v>474</v>
      </c>
      <c r="C206" s="34" t="s">
        <v>106</v>
      </c>
      <c r="D206" s="36">
        <v>16.47</v>
      </c>
      <c r="E206" s="2"/>
      <c r="F206" s="2"/>
      <c r="G206" s="2"/>
      <c r="H206" s="93">
        <f t="shared" si="51"/>
        <v>0</v>
      </c>
      <c r="I206" s="99"/>
      <c r="J206" s="100"/>
      <c r="K206" s="99"/>
      <c r="L206" s="100"/>
      <c r="M206" s="99"/>
      <c r="N206" s="100"/>
      <c r="O206" s="99"/>
      <c r="P206" s="18">
        <f t="shared" si="52"/>
        <v>0</v>
      </c>
      <c r="Q206" s="97">
        <f t="shared" si="53"/>
        <v>0</v>
      </c>
      <c r="R206" s="97">
        <f t="shared" si="54"/>
        <v>0</v>
      </c>
    </row>
    <row r="207" spans="1:18" s="37" customFormat="1" x14ac:dyDescent="0.45">
      <c r="A207" s="35" t="s">
        <v>17</v>
      </c>
      <c r="B207" s="35" t="s">
        <v>359</v>
      </c>
      <c r="C207" s="35" t="s">
        <v>106</v>
      </c>
      <c r="D207" s="36">
        <v>6.58</v>
      </c>
      <c r="E207" s="2"/>
      <c r="F207" s="2"/>
      <c r="G207" s="2"/>
      <c r="H207" s="93">
        <f t="shared" si="51"/>
        <v>0</v>
      </c>
      <c r="I207" s="99"/>
      <c r="J207" s="100"/>
      <c r="K207" s="99"/>
      <c r="L207" s="100"/>
      <c r="M207" s="99"/>
      <c r="N207" s="100"/>
      <c r="O207" s="99"/>
      <c r="P207" s="18">
        <f t="shared" si="52"/>
        <v>0</v>
      </c>
      <c r="Q207" s="97">
        <f t="shared" si="53"/>
        <v>0</v>
      </c>
      <c r="R207" s="97">
        <f t="shared" si="54"/>
        <v>0</v>
      </c>
    </row>
    <row r="208" spans="1:18" s="37" customFormat="1" x14ac:dyDescent="0.45">
      <c r="A208" s="38" t="s">
        <v>172</v>
      </c>
      <c r="B208" s="35" t="s">
        <v>475</v>
      </c>
      <c r="C208" s="35" t="s">
        <v>106</v>
      </c>
      <c r="D208" s="36">
        <v>6.58</v>
      </c>
      <c r="E208" s="2"/>
      <c r="F208" s="2"/>
      <c r="G208" s="2"/>
      <c r="H208" s="93">
        <f t="shared" si="51"/>
        <v>0</v>
      </c>
      <c r="I208" s="99"/>
      <c r="J208" s="100"/>
      <c r="K208" s="99"/>
      <c r="L208" s="100"/>
      <c r="M208" s="99"/>
      <c r="N208" s="100"/>
      <c r="O208" s="99"/>
      <c r="P208" s="18">
        <f t="shared" si="52"/>
        <v>0</v>
      </c>
      <c r="Q208" s="97">
        <f t="shared" si="53"/>
        <v>0</v>
      </c>
      <c r="R208" s="97">
        <f t="shared" si="54"/>
        <v>0</v>
      </c>
    </row>
    <row r="209" spans="1:18" s="37" customFormat="1" x14ac:dyDescent="0.45">
      <c r="A209" s="35" t="s">
        <v>18</v>
      </c>
      <c r="B209" s="35" t="s">
        <v>476</v>
      </c>
      <c r="C209" s="35" t="s">
        <v>106</v>
      </c>
      <c r="D209" s="36">
        <v>9.8800000000000008</v>
      </c>
      <c r="E209" s="2"/>
      <c r="F209" s="2"/>
      <c r="G209" s="2"/>
      <c r="H209" s="93">
        <f t="shared" si="51"/>
        <v>0</v>
      </c>
      <c r="I209" s="99"/>
      <c r="J209" s="100"/>
      <c r="K209" s="99"/>
      <c r="L209" s="100"/>
      <c r="M209" s="99"/>
      <c r="N209" s="100"/>
      <c r="O209" s="99"/>
      <c r="P209" s="18">
        <f t="shared" si="52"/>
        <v>0</v>
      </c>
      <c r="Q209" s="97">
        <f t="shared" si="53"/>
        <v>0</v>
      </c>
      <c r="R209" s="97">
        <f t="shared" si="54"/>
        <v>0</v>
      </c>
    </row>
    <row r="210" spans="1:18" s="37" customFormat="1" x14ac:dyDescent="0.45">
      <c r="A210" s="39">
        <v>273656</v>
      </c>
      <c r="B210" s="39" t="s">
        <v>477</v>
      </c>
      <c r="C210" s="35" t="s">
        <v>170</v>
      </c>
      <c r="D210" s="36">
        <v>0.51</v>
      </c>
      <c r="E210" s="2"/>
      <c r="F210" s="2"/>
      <c r="G210" s="2"/>
      <c r="H210" s="93">
        <f t="shared" si="51"/>
        <v>0</v>
      </c>
      <c r="I210" s="99"/>
      <c r="J210" s="100"/>
      <c r="K210" s="99"/>
      <c r="L210" s="100"/>
      <c r="M210" s="99"/>
      <c r="N210" s="100"/>
      <c r="O210" s="99"/>
      <c r="P210" s="18">
        <f t="shared" si="52"/>
        <v>0</v>
      </c>
      <c r="Q210" s="97">
        <f t="shared" si="53"/>
        <v>0</v>
      </c>
      <c r="R210" s="97">
        <f t="shared" si="54"/>
        <v>0</v>
      </c>
    </row>
    <row r="211" spans="1:18" s="37" customFormat="1" x14ac:dyDescent="0.45">
      <c r="A211" s="38" t="s">
        <v>12</v>
      </c>
      <c r="B211" s="38" t="s">
        <v>361</v>
      </c>
      <c r="C211" s="34" t="s">
        <v>106</v>
      </c>
      <c r="D211" s="36">
        <v>4.93</v>
      </c>
      <c r="E211" s="2"/>
      <c r="F211" s="2"/>
      <c r="G211" s="2"/>
      <c r="H211" s="93">
        <f t="shared" si="51"/>
        <v>0</v>
      </c>
      <c r="I211" s="99"/>
      <c r="J211" s="100"/>
      <c r="K211" s="99"/>
      <c r="L211" s="100"/>
      <c r="M211" s="99"/>
      <c r="N211" s="100"/>
      <c r="O211" s="99"/>
      <c r="P211" s="18">
        <f t="shared" si="52"/>
        <v>0</v>
      </c>
      <c r="Q211" s="97">
        <f t="shared" si="53"/>
        <v>0</v>
      </c>
      <c r="R211" s="97">
        <f t="shared" si="54"/>
        <v>0</v>
      </c>
    </row>
    <row r="212" spans="1:18" s="37" customFormat="1" x14ac:dyDescent="0.45">
      <c r="A212" s="35" t="s">
        <v>203</v>
      </c>
      <c r="B212" s="35" t="s">
        <v>478</v>
      </c>
      <c r="C212" s="35" t="s">
        <v>106</v>
      </c>
      <c r="D212" s="36">
        <v>24.71</v>
      </c>
      <c r="E212" s="2"/>
      <c r="F212" s="2"/>
      <c r="G212" s="2"/>
      <c r="H212" s="93">
        <f t="shared" si="51"/>
        <v>0</v>
      </c>
      <c r="I212" s="99"/>
      <c r="J212" s="100"/>
      <c r="K212" s="99"/>
      <c r="L212" s="100"/>
      <c r="M212" s="99"/>
      <c r="N212" s="100"/>
      <c r="O212" s="99"/>
      <c r="P212" s="18">
        <f t="shared" si="52"/>
        <v>0</v>
      </c>
      <c r="Q212" s="97">
        <f t="shared" si="53"/>
        <v>0</v>
      </c>
      <c r="R212" s="97">
        <f t="shared" si="54"/>
        <v>0</v>
      </c>
    </row>
    <row r="213" spans="1:18" s="37" customFormat="1" x14ac:dyDescent="0.45">
      <c r="A213" s="34" t="s">
        <v>8</v>
      </c>
      <c r="B213" s="35" t="s">
        <v>479</v>
      </c>
      <c r="C213" s="34" t="s">
        <v>106</v>
      </c>
      <c r="D213" s="36">
        <v>11.53</v>
      </c>
      <c r="E213" s="2"/>
      <c r="F213" s="2"/>
      <c r="G213" s="2"/>
      <c r="H213" s="93">
        <f t="shared" si="51"/>
        <v>0</v>
      </c>
      <c r="I213" s="99"/>
      <c r="J213" s="100"/>
      <c r="K213" s="99"/>
      <c r="L213" s="100"/>
      <c r="M213" s="99"/>
      <c r="N213" s="100"/>
      <c r="O213" s="99"/>
      <c r="P213" s="18">
        <f t="shared" si="52"/>
        <v>0</v>
      </c>
      <c r="Q213" s="97">
        <f t="shared" si="53"/>
        <v>0</v>
      </c>
      <c r="R213" s="97">
        <f t="shared" si="54"/>
        <v>0</v>
      </c>
    </row>
    <row r="214" spans="1:18" s="37" customFormat="1" x14ac:dyDescent="0.45">
      <c r="A214" s="38" t="s">
        <v>209</v>
      </c>
      <c r="B214" s="35" t="s">
        <v>368</v>
      </c>
      <c r="C214" s="35" t="s">
        <v>106</v>
      </c>
      <c r="D214" s="36">
        <v>11.53</v>
      </c>
      <c r="E214" s="2"/>
      <c r="F214" s="2"/>
      <c r="G214" s="2"/>
      <c r="H214" s="93">
        <f t="shared" si="51"/>
        <v>0</v>
      </c>
      <c r="I214" s="99"/>
      <c r="J214" s="100"/>
      <c r="K214" s="99"/>
      <c r="L214" s="100"/>
      <c r="M214" s="99"/>
      <c r="N214" s="100"/>
      <c r="O214" s="99"/>
      <c r="P214" s="18">
        <f t="shared" si="52"/>
        <v>0</v>
      </c>
      <c r="Q214" s="97">
        <f t="shared" si="53"/>
        <v>0</v>
      </c>
      <c r="R214" s="97">
        <f t="shared" si="54"/>
        <v>0</v>
      </c>
    </row>
    <row r="215" spans="1:18" s="37" customFormat="1" x14ac:dyDescent="0.45">
      <c r="A215" s="38" t="s">
        <v>205</v>
      </c>
      <c r="B215" s="35" t="s">
        <v>364</v>
      </c>
      <c r="C215" s="35" t="s">
        <v>106</v>
      </c>
      <c r="D215" s="36">
        <v>11.53</v>
      </c>
      <c r="E215" s="2"/>
      <c r="F215" s="2"/>
      <c r="G215" s="2"/>
      <c r="H215" s="93">
        <f t="shared" si="51"/>
        <v>0</v>
      </c>
      <c r="I215" s="99"/>
      <c r="J215" s="100"/>
      <c r="K215" s="99"/>
      <c r="L215" s="100"/>
      <c r="M215" s="99"/>
      <c r="N215" s="100"/>
      <c r="O215" s="99"/>
      <c r="P215" s="18">
        <f t="shared" si="52"/>
        <v>0</v>
      </c>
      <c r="Q215" s="97">
        <f t="shared" si="53"/>
        <v>0</v>
      </c>
      <c r="R215" s="97">
        <f t="shared" si="54"/>
        <v>0</v>
      </c>
    </row>
    <row r="216" spans="1:18" s="37" customFormat="1" x14ac:dyDescent="0.45">
      <c r="A216" s="38" t="s">
        <v>204</v>
      </c>
      <c r="B216" s="35" t="s">
        <v>363</v>
      </c>
      <c r="C216" s="35" t="s">
        <v>106</v>
      </c>
      <c r="D216" s="36">
        <v>11.53</v>
      </c>
      <c r="E216" s="2"/>
      <c r="F216" s="2"/>
      <c r="G216" s="2"/>
      <c r="H216" s="93">
        <f t="shared" si="51"/>
        <v>0</v>
      </c>
      <c r="I216" s="99"/>
      <c r="J216" s="100"/>
      <c r="K216" s="99"/>
      <c r="L216" s="100"/>
      <c r="M216" s="99"/>
      <c r="N216" s="100"/>
      <c r="O216" s="99"/>
      <c r="P216" s="18">
        <f t="shared" si="52"/>
        <v>0</v>
      </c>
      <c r="Q216" s="97">
        <f t="shared" si="53"/>
        <v>0</v>
      </c>
      <c r="R216" s="97">
        <f t="shared" si="54"/>
        <v>0</v>
      </c>
    </row>
    <row r="217" spans="1:18" s="37" customFormat="1" x14ac:dyDescent="0.45">
      <c r="A217" s="38" t="s">
        <v>207</v>
      </c>
      <c r="B217" s="35" t="s">
        <v>366</v>
      </c>
      <c r="C217" s="35" t="s">
        <v>106</v>
      </c>
      <c r="D217" s="36">
        <v>11.53</v>
      </c>
      <c r="E217" s="2"/>
      <c r="F217" s="2"/>
      <c r="G217" s="2"/>
      <c r="H217" s="93">
        <f t="shared" si="51"/>
        <v>0</v>
      </c>
      <c r="I217" s="99"/>
      <c r="J217" s="100"/>
      <c r="K217" s="99"/>
      <c r="L217" s="100"/>
      <c r="M217" s="99"/>
      <c r="N217" s="100"/>
      <c r="O217" s="99"/>
      <c r="P217" s="18">
        <f t="shared" si="52"/>
        <v>0</v>
      </c>
      <c r="Q217" s="97">
        <f t="shared" si="53"/>
        <v>0</v>
      </c>
      <c r="R217" s="97">
        <f t="shared" si="54"/>
        <v>0</v>
      </c>
    </row>
    <row r="218" spans="1:18" s="37" customFormat="1" x14ac:dyDescent="0.45">
      <c r="A218" s="38" t="s">
        <v>206</v>
      </c>
      <c r="B218" s="35" t="s">
        <v>365</v>
      </c>
      <c r="C218" s="35" t="s">
        <v>106</v>
      </c>
      <c r="D218" s="36">
        <v>11.53</v>
      </c>
      <c r="E218" s="2"/>
      <c r="F218" s="2"/>
      <c r="G218" s="2"/>
      <c r="H218" s="93">
        <f t="shared" si="51"/>
        <v>0</v>
      </c>
      <c r="I218" s="99"/>
      <c r="J218" s="100"/>
      <c r="K218" s="99"/>
      <c r="L218" s="100"/>
      <c r="M218" s="99"/>
      <c r="N218" s="100"/>
      <c r="O218" s="99"/>
      <c r="P218" s="18">
        <f t="shared" si="52"/>
        <v>0</v>
      </c>
      <c r="Q218" s="97">
        <f t="shared" si="53"/>
        <v>0</v>
      </c>
      <c r="R218" s="97">
        <f t="shared" si="54"/>
        <v>0</v>
      </c>
    </row>
    <row r="219" spans="1:18" s="37" customFormat="1" x14ac:dyDescent="0.45">
      <c r="A219" s="38" t="s">
        <v>210</v>
      </c>
      <c r="B219" s="35" t="s">
        <v>369</v>
      </c>
      <c r="C219" s="35" t="s">
        <v>106</v>
      </c>
      <c r="D219" s="36">
        <v>11.53</v>
      </c>
      <c r="E219" s="2"/>
      <c r="F219" s="2"/>
      <c r="G219" s="2"/>
      <c r="H219" s="93">
        <f t="shared" si="51"/>
        <v>0</v>
      </c>
      <c r="I219" s="99"/>
      <c r="J219" s="100"/>
      <c r="K219" s="99"/>
      <c r="L219" s="100"/>
      <c r="M219" s="99"/>
      <c r="N219" s="100"/>
      <c r="O219" s="99"/>
      <c r="P219" s="18">
        <f t="shared" si="52"/>
        <v>0</v>
      </c>
      <c r="Q219" s="97">
        <f t="shared" si="53"/>
        <v>0</v>
      </c>
      <c r="R219" s="97">
        <f t="shared" si="54"/>
        <v>0</v>
      </c>
    </row>
    <row r="220" spans="1:18" s="37" customFormat="1" x14ac:dyDescent="0.45">
      <c r="A220" s="38" t="s">
        <v>208</v>
      </c>
      <c r="B220" s="35" t="s">
        <v>367</v>
      </c>
      <c r="C220" s="35" t="s">
        <v>106</v>
      </c>
      <c r="D220" s="36">
        <v>11.53</v>
      </c>
      <c r="E220" s="2"/>
      <c r="F220" s="2"/>
      <c r="G220" s="2"/>
      <c r="H220" s="93">
        <f t="shared" si="51"/>
        <v>0</v>
      </c>
      <c r="I220" s="99"/>
      <c r="J220" s="100"/>
      <c r="K220" s="99"/>
      <c r="L220" s="100"/>
      <c r="M220" s="99"/>
      <c r="N220" s="100"/>
      <c r="O220" s="99"/>
      <c r="P220" s="18">
        <f t="shared" si="52"/>
        <v>0</v>
      </c>
      <c r="Q220" s="97">
        <f t="shared" si="53"/>
        <v>0</v>
      </c>
      <c r="R220" s="97">
        <f t="shared" si="54"/>
        <v>0</v>
      </c>
    </row>
    <row r="221" spans="1:18" s="31" customFormat="1" ht="15.75" x14ac:dyDescent="0.5">
      <c r="A221" s="40" t="s">
        <v>211</v>
      </c>
      <c r="B221" s="41"/>
      <c r="D221" s="33"/>
    </row>
    <row r="222" spans="1:18" s="37" customFormat="1" x14ac:dyDescent="0.45">
      <c r="A222" s="34" t="s">
        <v>212</v>
      </c>
      <c r="B222" s="35" t="s">
        <v>370</v>
      </c>
      <c r="C222" s="34" t="s">
        <v>106</v>
      </c>
      <c r="D222" s="36">
        <v>74.150000000000006</v>
      </c>
      <c r="E222" s="2"/>
      <c r="F222" s="2"/>
      <c r="G222" s="2"/>
      <c r="H222" s="93">
        <f>SUM(E222:G222)</f>
        <v>0</v>
      </c>
      <c r="I222" s="99"/>
      <c r="J222" s="100"/>
      <c r="K222" s="99"/>
      <c r="L222" s="100"/>
      <c r="M222" s="99"/>
      <c r="N222" s="100"/>
      <c r="O222" s="99"/>
      <c r="P222" s="18">
        <f>(H222)*D222</f>
        <v>0</v>
      </c>
      <c r="Q222" s="97">
        <f>(M222*D222*0.85)</f>
        <v>0</v>
      </c>
      <c r="R222" s="97">
        <f>SUM(P222-Q222)</f>
        <v>0</v>
      </c>
    </row>
    <row r="223" spans="1:18" s="37" customFormat="1" x14ac:dyDescent="0.45">
      <c r="A223" s="34" t="s">
        <v>101</v>
      </c>
      <c r="B223" s="35" t="s">
        <v>371</v>
      </c>
      <c r="C223" s="34" t="s">
        <v>106</v>
      </c>
      <c r="D223" s="36">
        <v>32.950000000000003</v>
      </c>
      <c r="E223" s="2"/>
      <c r="F223" s="2"/>
      <c r="G223" s="2"/>
      <c r="H223" s="93">
        <f>SUM(E223:G223)</f>
        <v>0</v>
      </c>
      <c r="I223" s="99"/>
      <c r="J223" s="100"/>
      <c r="K223" s="99"/>
      <c r="L223" s="100"/>
      <c r="M223" s="99"/>
      <c r="N223" s="100"/>
      <c r="O223" s="99"/>
      <c r="P223" s="18">
        <f>(H223)*D223</f>
        <v>0</v>
      </c>
      <c r="Q223" s="97">
        <f>(M223*D223*0.85)</f>
        <v>0</v>
      </c>
      <c r="R223" s="97">
        <f>SUM(P223-Q223)</f>
        <v>0</v>
      </c>
    </row>
    <row r="224" spans="1:18" s="37" customFormat="1" x14ac:dyDescent="0.45">
      <c r="A224" s="35" t="s">
        <v>159</v>
      </c>
      <c r="B224" s="35" t="s">
        <v>480</v>
      </c>
      <c r="C224" s="34" t="s">
        <v>106</v>
      </c>
      <c r="D224" s="36">
        <v>4.1100000000000003</v>
      </c>
      <c r="E224" s="2"/>
      <c r="F224" s="2"/>
      <c r="G224" s="2"/>
      <c r="H224" s="93">
        <f>SUM(E224:G224)</f>
        <v>0</v>
      </c>
      <c r="I224" s="99"/>
      <c r="J224" s="100"/>
      <c r="K224" s="99"/>
      <c r="L224" s="100"/>
      <c r="M224" s="99"/>
      <c r="N224" s="100"/>
      <c r="O224" s="99"/>
      <c r="P224" s="18">
        <f>(H224)*D224</f>
        <v>0</v>
      </c>
      <c r="Q224" s="97">
        <f>(M224*D224*0.85)</f>
        <v>0</v>
      </c>
      <c r="R224" s="97">
        <f>SUM(P224-Q224)</f>
        <v>0</v>
      </c>
    </row>
    <row r="225" spans="1:18" s="37" customFormat="1" x14ac:dyDescent="0.45">
      <c r="A225" s="34" t="s">
        <v>213</v>
      </c>
      <c r="B225" s="35" t="s">
        <v>481</v>
      </c>
      <c r="C225" s="34" t="s">
        <v>106</v>
      </c>
      <c r="D225" s="36">
        <v>9.0500000000000007</v>
      </c>
      <c r="E225" s="2"/>
      <c r="F225" s="2"/>
      <c r="G225" s="2"/>
      <c r="H225" s="93">
        <f>SUM(E225:G225)</f>
        <v>0</v>
      </c>
      <c r="I225" s="99"/>
      <c r="J225" s="100"/>
      <c r="K225" s="99"/>
      <c r="L225" s="100"/>
      <c r="M225" s="99"/>
      <c r="N225" s="100"/>
      <c r="O225" s="99"/>
      <c r="P225" s="18">
        <f>(H225)*D225</f>
        <v>0</v>
      </c>
      <c r="Q225" s="97">
        <f>(M225*D225*0.85)</f>
        <v>0</v>
      </c>
      <c r="R225" s="97">
        <f>SUM(P225-Q225)</f>
        <v>0</v>
      </c>
    </row>
    <row r="226" spans="1:18" s="37" customFormat="1" x14ac:dyDescent="0.45">
      <c r="A226" s="34" t="s">
        <v>274</v>
      </c>
      <c r="B226" s="35" t="s">
        <v>482</v>
      </c>
      <c r="C226" s="34" t="s">
        <v>106</v>
      </c>
      <c r="D226" s="36">
        <v>7.82</v>
      </c>
      <c r="E226" s="2"/>
      <c r="F226" s="2"/>
      <c r="G226" s="2"/>
      <c r="H226" s="93">
        <f>SUM(E226:G226)</f>
        <v>0</v>
      </c>
      <c r="I226" s="99"/>
      <c r="J226" s="100"/>
      <c r="K226" s="99"/>
      <c r="L226" s="100"/>
      <c r="M226" s="99"/>
      <c r="N226" s="100"/>
      <c r="O226" s="99"/>
      <c r="P226" s="18">
        <f>(H226)*D226</f>
        <v>0</v>
      </c>
      <c r="Q226" s="97">
        <f>(M226*D226*0.85)</f>
        <v>0</v>
      </c>
      <c r="R226" s="97">
        <f>SUM(P226-Q226)</f>
        <v>0</v>
      </c>
    </row>
    <row r="227" spans="1:18" s="31" customFormat="1" ht="15.75" x14ac:dyDescent="0.5">
      <c r="A227" s="210" t="s">
        <v>214</v>
      </c>
      <c r="B227" s="210"/>
      <c r="D227" s="33"/>
    </row>
    <row r="228" spans="1:18" s="37" customFormat="1" x14ac:dyDescent="0.45">
      <c r="A228" s="34" t="s">
        <v>147</v>
      </c>
      <c r="B228" s="35" t="s">
        <v>483</v>
      </c>
      <c r="C228" s="34" t="s">
        <v>106</v>
      </c>
      <c r="D228" s="36">
        <v>10.29</v>
      </c>
      <c r="E228" s="2"/>
      <c r="F228" s="2"/>
      <c r="G228" s="2"/>
      <c r="H228" s="93">
        <f t="shared" ref="H228:H234" si="55">SUM(E228:G228)</f>
        <v>0</v>
      </c>
      <c r="I228" s="99"/>
      <c r="J228" s="100"/>
      <c r="K228" s="99"/>
      <c r="L228" s="100"/>
      <c r="M228" s="99"/>
      <c r="N228" s="100"/>
      <c r="O228" s="99"/>
      <c r="P228" s="18">
        <f t="shared" ref="P228:P234" si="56">(H228)*D228</f>
        <v>0</v>
      </c>
      <c r="Q228" s="97">
        <f t="shared" ref="Q228:Q234" si="57">(M228*D228*0.85)</f>
        <v>0</v>
      </c>
      <c r="R228" s="97">
        <f t="shared" ref="R228:R234" si="58">SUM(P228-Q228)</f>
        <v>0</v>
      </c>
    </row>
    <row r="229" spans="1:18" s="37" customFormat="1" x14ac:dyDescent="0.45">
      <c r="A229" s="34" t="s">
        <v>100</v>
      </c>
      <c r="B229" s="35" t="s">
        <v>372</v>
      </c>
      <c r="C229" s="34" t="s">
        <v>106</v>
      </c>
      <c r="D229" s="36">
        <v>3.94</v>
      </c>
      <c r="E229" s="2"/>
      <c r="F229" s="2"/>
      <c r="G229" s="2"/>
      <c r="H229" s="93">
        <f t="shared" si="55"/>
        <v>0</v>
      </c>
      <c r="I229" s="99"/>
      <c r="J229" s="100"/>
      <c r="K229" s="99"/>
      <c r="L229" s="100"/>
      <c r="M229" s="99"/>
      <c r="N229" s="100"/>
      <c r="O229" s="99"/>
      <c r="P229" s="18">
        <f t="shared" si="56"/>
        <v>0</v>
      </c>
      <c r="Q229" s="97">
        <f t="shared" si="57"/>
        <v>0</v>
      </c>
      <c r="R229" s="97">
        <f t="shared" si="58"/>
        <v>0</v>
      </c>
    </row>
    <row r="230" spans="1:18" s="37" customFormat="1" x14ac:dyDescent="0.45">
      <c r="A230" s="34" t="s">
        <v>126</v>
      </c>
      <c r="B230" s="35" t="s">
        <v>373</v>
      </c>
      <c r="C230" s="34" t="s">
        <v>106</v>
      </c>
      <c r="D230" s="36">
        <v>8.1300000000000008</v>
      </c>
      <c r="E230" s="2"/>
      <c r="F230" s="2"/>
      <c r="G230" s="2"/>
      <c r="H230" s="93">
        <f t="shared" si="55"/>
        <v>0</v>
      </c>
      <c r="I230" s="99"/>
      <c r="J230" s="100"/>
      <c r="K230" s="99"/>
      <c r="L230" s="100"/>
      <c r="M230" s="99"/>
      <c r="N230" s="100"/>
      <c r="O230" s="99"/>
      <c r="P230" s="18">
        <f t="shared" si="56"/>
        <v>0</v>
      </c>
      <c r="Q230" s="97">
        <f t="shared" si="57"/>
        <v>0</v>
      </c>
      <c r="R230" s="97">
        <f t="shared" si="58"/>
        <v>0</v>
      </c>
    </row>
    <row r="231" spans="1:18" s="37" customFormat="1" x14ac:dyDescent="0.45">
      <c r="A231" s="34" t="s">
        <v>98</v>
      </c>
      <c r="B231" s="35" t="s">
        <v>484</v>
      </c>
      <c r="C231" s="34" t="s">
        <v>106</v>
      </c>
      <c r="D231" s="36">
        <v>2.87</v>
      </c>
      <c r="E231" s="2"/>
      <c r="F231" s="2"/>
      <c r="G231" s="2"/>
      <c r="H231" s="93">
        <f t="shared" si="55"/>
        <v>0</v>
      </c>
      <c r="I231" s="99"/>
      <c r="J231" s="100"/>
      <c r="K231" s="99"/>
      <c r="L231" s="100"/>
      <c r="M231" s="99"/>
      <c r="N231" s="100"/>
      <c r="O231" s="99"/>
      <c r="P231" s="18">
        <f t="shared" si="56"/>
        <v>0</v>
      </c>
      <c r="Q231" s="97">
        <f t="shared" si="57"/>
        <v>0</v>
      </c>
      <c r="R231" s="97">
        <f t="shared" si="58"/>
        <v>0</v>
      </c>
    </row>
    <row r="232" spans="1:18" s="37" customFormat="1" x14ac:dyDescent="0.45">
      <c r="A232" s="34" t="s">
        <v>97</v>
      </c>
      <c r="B232" s="35" t="s">
        <v>485</v>
      </c>
      <c r="C232" s="34" t="s">
        <v>106</v>
      </c>
      <c r="D232" s="55">
        <v>2.87</v>
      </c>
      <c r="E232" s="83"/>
      <c r="F232" s="83"/>
      <c r="G232" s="83"/>
      <c r="H232" s="113">
        <f t="shared" si="55"/>
        <v>0</v>
      </c>
      <c r="I232" s="99"/>
      <c r="J232" s="100"/>
      <c r="K232" s="99"/>
      <c r="L232" s="100"/>
      <c r="M232" s="99"/>
      <c r="N232" s="100"/>
      <c r="O232" s="99"/>
      <c r="P232" s="18">
        <f t="shared" si="56"/>
        <v>0</v>
      </c>
      <c r="Q232" s="97">
        <f t="shared" si="57"/>
        <v>0</v>
      </c>
      <c r="R232" s="97">
        <f t="shared" si="58"/>
        <v>0</v>
      </c>
    </row>
    <row r="233" spans="1:18" s="37" customFormat="1" x14ac:dyDescent="0.45">
      <c r="A233" s="35" t="s">
        <v>99</v>
      </c>
      <c r="B233" s="35" t="s">
        <v>486</v>
      </c>
      <c r="C233" s="34" t="s">
        <v>106</v>
      </c>
      <c r="D233" s="55">
        <v>16.47</v>
      </c>
      <c r="E233" s="83"/>
      <c r="F233" s="83"/>
      <c r="G233" s="83"/>
      <c r="H233" s="113">
        <f t="shared" si="55"/>
        <v>0</v>
      </c>
      <c r="I233" s="99"/>
      <c r="J233" s="100"/>
      <c r="K233" s="99"/>
      <c r="L233" s="100"/>
      <c r="M233" s="99"/>
      <c r="N233" s="100"/>
      <c r="O233" s="99"/>
      <c r="P233" s="18">
        <f t="shared" si="56"/>
        <v>0</v>
      </c>
      <c r="Q233" s="97">
        <f t="shared" si="57"/>
        <v>0</v>
      </c>
      <c r="R233" s="97">
        <f t="shared" si="58"/>
        <v>0</v>
      </c>
    </row>
    <row r="234" spans="1:18" s="37" customFormat="1" x14ac:dyDescent="0.45">
      <c r="A234" s="35" t="s">
        <v>146</v>
      </c>
      <c r="B234" s="34" t="s">
        <v>374</v>
      </c>
      <c r="C234" s="34" t="s">
        <v>106</v>
      </c>
      <c r="D234" s="55">
        <v>1.17</v>
      </c>
      <c r="E234" s="83"/>
      <c r="F234" s="83"/>
      <c r="G234" s="83"/>
      <c r="H234" s="113">
        <f t="shared" si="55"/>
        <v>0</v>
      </c>
      <c r="I234" s="99"/>
      <c r="J234" s="100"/>
      <c r="K234" s="99"/>
      <c r="L234" s="100"/>
      <c r="M234" s="99"/>
      <c r="N234" s="100"/>
      <c r="O234" s="99"/>
      <c r="P234" s="18">
        <f t="shared" si="56"/>
        <v>0</v>
      </c>
      <c r="Q234" s="97">
        <f t="shared" si="57"/>
        <v>0</v>
      </c>
      <c r="R234" s="97">
        <f t="shared" si="58"/>
        <v>0</v>
      </c>
    </row>
    <row r="235" spans="1:18" s="181" customFormat="1" ht="18" customHeight="1" x14ac:dyDescent="0.5">
      <c r="A235" s="172" t="s">
        <v>277</v>
      </c>
      <c r="B235" s="173"/>
      <c r="C235" s="174"/>
      <c r="D235" s="175"/>
      <c r="E235" s="176"/>
      <c r="F235" s="176"/>
      <c r="G235" s="176"/>
      <c r="H235" s="176"/>
      <c r="I235" s="177"/>
      <c r="J235" s="178"/>
      <c r="K235" s="177"/>
      <c r="L235" s="178"/>
      <c r="M235" s="177"/>
      <c r="N235" s="178"/>
      <c r="O235" s="177"/>
      <c r="P235" s="179"/>
      <c r="Q235" s="180"/>
      <c r="R235" s="180"/>
    </row>
    <row r="236" spans="1:18" s="37" customFormat="1" ht="15.75" x14ac:dyDescent="0.5">
      <c r="A236" s="211" t="s">
        <v>215</v>
      </c>
      <c r="B236" s="211"/>
      <c r="C236" s="117"/>
      <c r="D236" s="30"/>
      <c r="E236" s="147"/>
      <c r="F236" s="147"/>
      <c r="G236" s="147"/>
      <c r="H236" s="147"/>
    </row>
    <row r="237" spans="1:18" s="37" customFormat="1" ht="13.15" x14ac:dyDescent="0.4">
      <c r="A237" s="111" t="s">
        <v>248</v>
      </c>
      <c r="B237" s="111" t="s">
        <v>249</v>
      </c>
      <c r="C237" s="117" t="s">
        <v>108</v>
      </c>
      <c r="D237" s="148">
        <v>14.821700000000002</v>
      </c>
      <c r="E237" s="119"/>
      <c r="F237" s="119"/>
      <c r="G237" s="119"/>
      <c r="H237" s="120">
        <f t="shared" ref="H237:H261" si="59">SUM(E237:G237)</f>
        <v>0</v>
      </c>
      <c r="I237" s="117"/>
      <c r="J237" s="117"/>
      <c r="K237" s="117"/>
      <c r="L237" s="117"/>
      <c r="M237" s="117"/>
      <c r="N237" s="117"/>
      <c r="O237" s="117"/>
      <c r="P237" s="121">
        <f t="shared" ref="P237:P261" si="60">(H237)*D237</f>
        <v>0</v>
      </c>
      <c r="Q237" s="122">
        <f t="shared" ref="Q237:Q261" si="61">(M237*D237*0.85)</f>
        <v>0</v>
      </c>
      <c r="R237" s="122">
        <f t="shared" ref="R237:R261" si="62">SUM(P237-Q237)</f>
        <v>0</v>
      </c>
    </row>
    <row r="238" spans="1:18" s="37" customFormat="1" ht="13.15" x14ac:dyDescent="0.4">
      <c r="A238" s="111" t="s">
        <v>264</v>
      </c>
      <c r="B238" s="111" t="s">
        <v>265</v>
      </c>
      <c r="C238" s="117" t="s">
        <v>108</v>
      </c>
      <c r="D238" s="118">
        <v>5.7576999999999998</v>
      </c>
      <c r="E238" s="119"/>
      <c r="F238" s="119"/>
      <c r="G238" s="119"/>
      <c r="H238" s="120">
        <f t="shared" si="59"/>
        <v>0</v>
      </c>
      <c r="I238" s="117"/>
      <c r="J238" s="117"/>
      <c r="K238" s="117"/>
      <c r="L238" s="117"/>
      <c r="M238" s="117"/>
      <c r="N238" s="117"/>
      <c r="O238" s="117"/>
      <c r="P238" s="121">
        <f t="shared" si="60"/>
        <v>0</v>
      </c>
      <c r="Q238" s="122">
        <f t="shared" si="61"/>
        <v>0</v>
      </c>
      <c r="R238" s="122">
        <f t="shared" si="62"/>
        <v>0</v>
      </c>
    </row>
    <row r="239" spans="1:18" s="37" customFormat="1" ht="13.15" x14ac:dyDescent="0.4">
      <c r="A239" s="111" t="s">
        <v>258</v>
      </c>
      <c r="B239" s="111" t="s">
        <v>259</v>
      </c>
      <c r="C239" s="117" t="s">
        <v>108</v>
      </c>
      <c r="D239" s="118">
        <v>8.2297000000000011</v>
      </c>
      <c r="E239" s="119"/>
      <c r="F239" s="119"/>
      <c r="G239" s="119"/>
      <c r="H239" s="120">
        <f t="shared" si="59"/>
        <v>0</v>
      </c>
      <c r="I239" s="117"/>
      <c r="J239" s="117"/>
      <c r="K239" s="117"/>
      <c r="L239" s="117"/>
      <c r="M239" s="117"/>
      <c r="N239" s="117"/>
      <c r="O239" s="117"/>
      <c r="P239" s="121">
        <f t="shared" si="60"/>
        <v>0</v>
      </c>
      <c r="Q239" s="122">
        <f t="shared" si="61"/>
        <v>0</v>
      </c>
      <c r="R239" s="122">
        <f t="shared" si="62"/>
        <v>0</v>
      </c>
    </row>
    <row r="240" spans="1:18" s="37" customFormat="1" ht="13.15" x14ac:dyDescent="0.4">
      <c r="A240" s="111" t="s">
        <v>260</v>
      </c>
      <c r="B240" s="111" t="s">
        <v>261</v>
      </c>
      <c r="C240" s="117" t="s">
        <v>108</v>
      </c>
      <c r="D240" s="118">
        <v>3.2856999999999998</v>
      </c>
      <c r="E240" s="119"/>
      <c r="F240" s="119"/>
      <c r="G240" s="119"/>
      <c r="H240" s="120">
        <f t="shared" si="59"/>
        <v>0</v>
      </c>
      <c r="I240" s="117"/>
      <c r="J240" s="117"/>
      <c r="K240" s="117"/>
      <c r="L240" s="117"/>
      <c r="M240" s="117"/>
      <c r="N240" s="117"/>
      <c r="O240" s="117"/>
      <c r="P240" s="121">
        <f t="shared" si="60"/>
        <v>0</v>
      </c>
      <c r="Q240" s="122">
        <f t="shared" si="61"/>
        <v>0</v>
      </c>
      <c r="R240" s="122">
        <f t="shared" si="62"/>
        <v>0</v>
      </c>
    </row>
    <row r="241" spans="1:18" s="37" customFormat="1" ht="13.15" x14ac:dyDescent="0.4">
      <c r="A241" s="53" t="s">
        <v>218</v>
      </c>
      <c r="B241" s="54" t="s">
        <v>375</v>
      </c>
      <c r="C241" s="54" t="s">
        <v>106</v>
      </c>
      <c r="D241" s="55">
        <v>14</v>
      </c>
      <c r="E241" s="119"/>
      <c r="F241" s="119"/>
      <c r="G241" s="119"/>
      <c r="H241" s="120">
        <f t="shared" si="59"/>
        <v>0</v>
      </c>
      <c r="I241" s="123"/>
      <c r="J241" s="124"/>
      <c r="K241" s="123"/>
      <c r="L241" s="124"/>
      <c r="M241" s="123"/>
      <c r="N241" s="124"/>
      <c r="O241" s="123"/>
      <c r="P241" s="121">
        <f t="shared" si="60"/>
        <v>0</v>
      </c>
      <c r="Q241" s="122">
        <f t="shared" si="61"/>
        <v>0</v>
      </c>
      <c r="R241" s="122">
        <f t="shared" si="62"/>
        <v>0</v>
      </c>
    </row>
    <row r="242" spans="1:18" s="37" customFormat="1" ht="13.15" x14ac:dyDescent="0.4">
      <c r="A242" s="54" t="s">
        <v>163</v>
      </c>
      <c r="B242" s="54" t="s">
        <v>377</v>
      </c>
      <c r="C242" s="54" t="s">
        <v>106</v>
      </c>
      <c r="D242" s="55">
        <v>22.75</v>
      </c>
      <c r="E242" s="119"/>
      <c r="F242" s="119"/>
      <c r="G242" s="119"/>
      <c r="H242" s="120">
        <f t="shared" si="59"/>
        <v>0</v>
      </c>
      <c r="I242" s="123"/>
      <c r="J242" s="124"/>
      <c r="K242" s="123"/>
      <c r="L242" s="124"/>
      <c r="M242" s="123"/>
      <c r="N242" s="124"/>
      <c r="O242" s="123"/>
      <c r="P242" s="121">
        <f t="shared" si="60"/>
        <v>0</v>
      </c>
      <c r="Q242" s="122">
        <f t="shared" si="61"/>
        <v>0</v>
      </c>
      <c r="R242" s="122">
        <f t="shared" si="62"/>
        <v>0</v>
      </c>
    </row>
    <row r="243" spans="1:18" s="37" customFormat="1" ht="13.15" x14ac:dyDescent="0.4">
      <c r="A243" s="111" t="s">
        <v>266</v>
      </c>
      <c r="B243" s="111" t="s">
        <v>487</v>
      </c>
      <c r="C243" s="117" t="s">
        <v>108</v>
      </c>
      <c r="D243" s="118">
        <v>12.3497</v>
      </c>
      <c r="E243" s="119"/>
      <c r="F243" s="119"/>
      <c r="G243" s="119"/>
      <c r="H243" s="120">
        <f t="shared" si="59"/>
        <v>0</v>
      </c>
      <c r="I243" s="117"/>
      <c r="J243" s="117"/>
      <c r="K243" s="117"/>
      <c r="L243" s="117"/>
      <c r="M243" s="117"/>
      <c r="N243" s="117"/>
      <c r="O243" s="117"/>
      <c r="P243" s="121">
        <f t="shared" si="60"/>
        <v>0</v>
      </c>
      <c r="Q243" s="122">
        <f t="shared" si="61"/>
        <v>0</v>
      </c>
      <c r="R243" s="122">
        <f t="shared" si="62"/>
        <v>0</v>
      </c>
    </row>
    <row r="244" spans="1:18" s="37" customFormat="1" ht="13.15" x14ac:dyDescent="0.4">
      <c r="A244" s="53" t="s">
        <v>219</v>
      </c>
      <c r="B244" s="54" t="s">
        <v>376</v>
      </c>
      <c r="C244" s="54" t="s">
        <v>106</v>
      </c>
      <c r="D244" s="55">
        <v>28.83</v>
      </c>
      <c r="E244" s="119"/>
      <c r="F244" s="119"/>
      <c r="G244" s="119"/>
      <c r="H244" s="120">
        <f t="shared" si="59"/>
        <v>0</v>
      </c>
      <c r="I244" s="123"/>
      <c r="J244" s="124"/>
      <c r="K244" s="123"/>
      <c r="L244" s="124"/>
      <c r="M244" s="123"/>
      <c r="N244" s="124"/>
      <c r="O244" s="123"/>
      <c r="P244" s="121">
        <f t="shared" si="60"/>
        <v>0</v>
      </c>
      <c r="Q244" s="122">
        <f t="shared" si="61"/>
        <v>0</v>
      </c>
      <c r="R244" s="122">
        <f t="shared" si="62"/>
        <v>0</v>
      </c>
    </row>
    <row r="245" spans="1:18" s="37" customFormat="1" ht="13.15" x14ac:dyDescent="0.4">
      <c r="A245" s="111" t="s">
        <v>217</v>
      </c>
      <c r="B245" s="111" t="s">
        <v>488</v>
      </c>
      <c r="C245" s="117" t="s">
        <v>108</v>
      </c>
      <c r="D245" s="118">
        <v>9.8777000000000008</v>
      </c>
      <c r="E245" s="119"/>
      <c r="F245" s="119"/>
      <c r="G245" s="119"/>
      <c r="H245" s="120">
        <f t="shared" si="59"/>
        <v>0</v>
      </c>
      <c r="I245" s="117"/>
      <c r="J245" s="117"/>
      <c r="K245" s="117"/>
      <c r="L245" s="117"/>
      <c r="M245" s="117"/>
      <c r="N245" s="117"/>
      <c r="O245" s="117"/>
      <c r="P245" s="121">
        <f t="shared" si="60"/>
        <v>0</v>
      </c>
      <c r="Q245" s="122">
        <f t="shared" si="61"/>
        <v>0</v>
      </c>
      <c r="R245" s="122">
        <f t="shared" si="62"/>
        <v>0</v>
      </c>
    </row>
    <row r="246" spans="1:18" s="37" customFormat="1" ht="13.15" x14ac:dyDescent="0.4">
      <c r="A246" s="111" t="s">
        <v>216</v>
      </c>
      <c r="B246" s="111" t="s">
        <v>489</v>
      </c>
      <c r="C246" s="117" t="s">
        <v>108</v>
      </c>
      <c r="D246" s="118">
        <v>8.2297000000000011</v>
      </c>
      <c r="E246" s="119"/>
      <c r="F246" s="119"/>
      <c r="G246" s="119"/>
      <c r="H246" s="120">
        <f t="shared" si="59"/>
        <v>0</v>
      </c>
      <c r="I246" s="117"/>
      <c r="J246" s="117"/>
      <c r="K246" s="117"/>
      <c r="L246" s="117"/>
      <c r="M246" s="117"/>
      <c r="N246" s="117"/>
      <c r="O246" s="117"/>
      <c r="P246" s="121">
        <f t="shared" si="60"/>
        <v>0</v>
      </c>
      <c r="Q246" s="122">
        <f t="shared" si="61"/>
        <v>0</v>
      </c>
      <c r="R246" s="122">
        <f t="shared" si="62"/>
        <v>0</v>
      </c>
    </row>
    <row r="247" spans="1:18" s="37" customFormat="1" ht="13.15" x14ac:dyDescent="0.4">
      <c r="A247" s="111" t="s">
        <v>257</v>
      </c>
      <c r="B247" s="111" t="s">
        <v>380</v>
      </c>
      <c r="C247" s="117" t="s">
        <v>108</v>
      </c>
      <c r="D247" s="118">
        <v>20.569099999999999</v>
      </c>
      <c r="E247" s="119"/>
      <c r="F247" s="119"/>
      <c r="G247" s="119"/>
      <c r="H247" s="120">
        <f t="shared" si="59"/>
        <v>0</v>
      </c>
      <c r="I247" s="117"/>
      <c r="J247" s="117"/>
      <c r="K247" s="117"/>
      <c r="L247" s="117"/>
      <c r="M247" s="117"/>
      <c r="N247" s="117"/>
      <c r="O247" s="117"/>
      <c r="P247" s="121">
        <f t="shared" si="60"/>
        <v>0</v>
      </c>
      <c r="Q247" s="122">
        <f t="shared" si="61"/>
        <v>0</v>
      </c>
      <c r="R247" s="122">
        <f t="shared" si="62"/>
        <v>0</v>
      </c>
    </row>
    <row r="248" spans="1:18" s="37" customFormat="1" ht="13.15" x14ac:dyDescent="0.4">
      <c r="A248" s="111" t="s">
        <v>250</v>
      </c>
      <c r="B248" s="111" t="s">
        <v>251</v>
      </c>
      <c r="C248" s="117" t="s">
        <v>108</v>
      </c>
      <c r="D248" s="118">
        <v>3.6976999999999998</v>
      </c>
      <c r="E248" s="119"/>
      <c r="F248" s="119"/>
      <c r="G248" s="119"/>
      <c r="H248" s="120">
        <f t="shared" si="59"/>
        <v>0</v>
      </c>
      <c r="I248" s="117"/>
      <c r="J248" s="117"/>
      <c r="K248" s="117"/>
      <c r="L248" s="117"/>
      <c r="M248" s="117"/>
      <c r="N248" s="117"/>
      <c r="O248" s="117"/>
      <c r="P248" s="121">
        <f t="shared" si="60"/>
        <v>0</v>
      </c>
      <c r="Q248" s="122">
        <f t="shared" si="61"/>
        <v>0</v>
      </c>
      <c r="R248" s="122">
        <f t="shared" si="62"/>
        <v>0</v>
      </c>
    </row>
    <row r="249" spans="1:18" s="37" customFormat="1" ht="13.15" x14ac:dyDescent="0.4">
      <c r="A249" s="111" t="s">
        <v>254</v>
      </c>
      <c r="B249" s="111" t="s">
        <v>255</v>
      </c>
      <c r="C249" s="117" t="s">
        <v>108</v>
      </c>
      <c r="D249" s="118">
        <v>4.1097000000000001</v>
      </c>
      <c r="E249" s="119"/>
      <c r="F249" s="119"/>
      <c r="G249" s="119"/>
      <c r="H249" s="120">
        <f t="shared" si="59"/>
        <v>0</v>
      </c>
      <c r="I249" s="117"/>
      <c r="J249" s="117"/>
      <c r="K249" s="117"/>
      <c r="L249" s="117"/>
      <c r="M249" s="117"/>
      <c r="N249" s="117"/>
      <c r="O249" s="117"/>
      <c r="P249" s="121">
        <f t="shared" si="60"/>
        <v>0</v>
      </c>
      <c r="Q249" s="122">
        <f t="shared" si="61"/>
        <v>0</v>
      </c>
      <c r="R249" s="122">
        <f t="shared" si="62"/>
        <v>0</v>
      </c>
    </row>
    <row r="250" spans="1:18" s="37" customFormat="1" ht="13.15" x14ac:dyDescent="0.4">
      <c r="A250" s="111" t="s">
        <v>271</v>
      </c>
      <c r="B250" s="111" t="s">
        <v>490</v>
      </c>
      <c r="C250" s="117" t="s">
        <v>106</v>
      </c>
      <c r="D250" s="118">
        <v>10.701700000000001</v>
      </c>
      <c r="E250" s="119"/>
      <c r="F250" s="119"/>
      <c r="G250" s="119"/>
      <c r="H250" s="120">
        <f t="shared" si="59"/>
        <v>0</v>
      </c>
      <c r="I250" s="117"/>
      <c r="J250" s="117"/>
      <c r="K250" s="117"/>
      <c r="L250" s="117"/>
      <c r="M250" s="117"/>
      <c r="N250" s="117"/>
      <c r="O250" s="117"/>
      <c r="P250" s="121">
        <f t="shared" si="60"/>
        <v>0</v>
      </c>
      <c r="Q250" s="122">
        <f t="shared" si="61"/>
        <v>0</v>
      </c>
      <c r="R250" s="122">
        <f t="shared" si="62"/>
        <v>0</v>
      </c>
    </row>
    <row r="251" spans="1:18" s="37" customFormat="1" ht="13.15" x14ac:dyDescent="0.4">
      <c r="A251" s="111" t="s">
        <v>244</v>
      </c>
      <c r="B251" s="111" t="s">
        <v>245</v>
      </c>
      <c r="C251" s="117" t="s">
        <v>108</v>
      </c>
      <c r="D251" s="118">
        <v>4.5011000000000001</v>
      </c>
      <c r="E251" s="119"/>
      <c r="F251" s="119"/>
      <c r="G251" s="119"/>
      <c r="H251" s="120">
        <f t="shared" si="59"/>
        <v>0</v>
      </c>
      <c r="I251" s="117"/>
      <c r="J251" s="117"/>
      <c r="K251" s="117"/>
      <c r="L251" s="117"/>
      <c r="M251" s="117"/>
      <c r="N251" s="117"/>
      <c r="O251" s="117"/>
      <c r="P251" s="121">
        <f t="shared" si="60"/>
        <v>0</v>
      </c>
      <c r="Q251" s="122">
        <f t="shared" si="61"/>
        <v>0</v>
      </c>
      <c r="R251" s="122">
        <f t="shared" si="62"/>
        <v>0</v>
      </c>
    </row>
    <row r="252" spans="1:18" s="37" customFormat="1" ht="13.15" x14ac:dyDescent="0.4">
      <c r="A252" s="111" t="s">
        <v>242</v>
      </c>
      <c r="B252" s="111" t="s">
        <v>243</v>
      </c>
      <c r="C252" s="117" t="s">
        <v>108</v>
      </c>
      <c r="D252" s="118">
        <v>6.5816999999999997</v>
      </c>
      <c r="E252" s="119"/>
      <c r="F252" s="119"/>
      <c r="G252" s="119"/>
      <c r="H252" s="120">
        <f t="shared" si="59"/>
        <v>0</v>
      </c>
      <c r="I252" s="117"/>
      <c r="J252" s="117"/>
      <c r="K252" s="117"/>
      <c r="L252" s="117"/>
      <c r="M252" s="117"/>
      <c r="N252" s="117"/>
      <c r="O252" s="117"/>
      <c r="P252" s="121">
        <f t="shared" si="60"/>
        <v>0</v>
      </c>
      <c r="Q252" s="122">
        <f t="shared" si="61"/>
        <v>0</v>
      </c>
      <c r="R252" s="122">
        <f t="shared" si="62"/>
        <v>0</v>
      </c>
    </row>
    <row r="253" spans="1:18" s="37" customFormat="1" ht="13.15" x14ac:dyDescent="0.4">
      <c r="A253" s="111" t="s">
        <v>247</v>
      </c>
      <c r="B253" s="111" t="s">
        <v>382</v>
      </c>
      <c r="C253" s="117" t="s">
        <v>108</v>
      </c>
      <c r="D253" s="118">
        <v>8.2297000000000011</v>
      </c>
      <c r="E253" s="119"/>
      <c r="F253" s="119"/>
      <c r="G253" s="119"/>
      <c r="H253" s="120">
        <f t="shared" si="59"/>
        <v>0</v>
      </c>
      <c r="I253" s="117"/>
      <c r="J253" s="117"/>
      <c r="K253" s="117"/>
      <c r="L253" s="117"/>
      <c r="M253" s="117"/>
      <c r="N253" s="117"/>
      <c r="O253" s="117"/>
      <c r="P253" s="121">
        <f t="shared" si="60"/>
        <v>0</v>
      </c>
      <c r="Q253" s="122">
        <f t="shared" si="61"/>
        <v>0</v>
      </c>
      <c r="R253" s="122">
        <f t="shared" si="62"/>
        <v>0</v>
      </c>
    </row>
    <row r="254" spans="1:18" s="37" customFormat="1" ht="13.15" x14ac:dyDescent="0.4">
      <c r="A254" s="111" t="s">
        <v>241</v>
      </c>
      <c r="B254" s="111" t="s">
        <v>491</v>
      </c>
      <c r="C254" s="117" t="s">
        <v>108</v>
      </c>
      <c r="D254" s="118">
        <v>2.8736999999999999</v>
      </c>
      <c r="E254" s="119"/>
      <c r="F254" s="119"/>
      <c r="G254" s="119"/>
      <c r="H254" s="120">
        <f t="shared" si="59"/>
        <v>0</v>
      </c>
      <c r="I254" s="117"/>
      <c r="J254" s="117"/>
      <c r="K254" s="117"/>
      <c r="L254" s="117"/>
      <c r="M254" s="117"/>
      <c r="N254" s="117"/>
      <c r="O254" s="117"/>
      <c r="P254" s="121">
        <f t="shared" si="60"/>
        <v>0</v>
      </c>
      <c r="Q254" s="122">
        <f t="shared" si="61"/>
        <v>0</v>
      </c>
      <c r="R254" s="122">
        <f t="shared" si="62"/>
        <v>0</v>
      </c>
    </row>
    <row r="255" spans="1:18" s="37" customFormat="1" ht="13.15" x14ac:dyDescent="0.4">
      <c r="A255" s="111" t="s">
        <v>246</v>
      </c>
      <c r="B255" s="111" t="s">
        <v>492</v>
      </c>
      <c r="C255" s="117" t="s">
        <v>108</v>
      </c>
      <c r="D255" s="118">
        <v>4.1097000000000001</v>
      </c>
      <c r="E255" s="119"/>
      <c r="F255" s="119"/>
      <c r="G255" s="119"/>
      <c r="H255" s="120">
        <f t="shared" si="59"/>
        <v>0</v>
      </c>
      <c r="I255" s="117"/>
      <c r="J255" s="117"/>
      <c r="K255" s="117"/>
      <c r="L255" s="117"/>
      <c r="M255" s="117"/>
      <c r="N255" s="117"/>
      <c r="O255" s="117"/>
      <c r="P255" s="121">
        <f t="shared" si="60"/>
        <v>0</v>
      </c>
      <c r="Q255" s="122">
        <f t="shared" si="61"/>
        <v>0</v>
      </c>
      <c r="R255" s="122">
        <f t="shared" si="62"/>
        <v>0</v>
      </c>
    </row>
    <row r="256" spans="1:18" s="37" customFormat="1" ht="13.15" x14ac:dyDescent="0.4">
      <c r="A256" s="111" t="s">
        <v>256</v>
      </c>
      <c r="B256" s="111" t="s">
        <v>381</v>
      </c>
      <c r="C256" s="117" t="s">
        <v>108</v>
      </c>
      <c r="D256" s="118">
        <v>18.941700000000001</v>
      </c>
      <c r="E256" s="119"/>
      <c r="F256" s="119"/>
      <c r="G256" s="119"/>
      <c r="H256" s="120">
        <f t="shared" si="59"/>
        <v>0</v>
      </c>
      <c r="I256" s="117"/>
      <c r="J256" s="117"/>
      <c r="K256" s="117"/>
      <c r="L256" s="117"/>
      <c r="M256" s="117"/>
      <c r="N256" s="117"/>
      <c r="O256" s="117"/>
      <c r="P256" s="121">
        <f t="shared" si="60"/>
        <v>0</v>
      </c>
      <c r="Q256" s="122">
        <f t="shared" si="61"/>
        <v>0</v>
      </c>
      <c r="R256" s="122">
        <f t="shared" si="62"/>
        <v>0</v>
      </c>
    </row>
    <row r="257" spans="1:18" s="37" customFormat="1" ht="13.15" x14ac:dyDescent="0.4">
      <c r="A257" s="111" t="s">
        <v>252</v>
      </c>
      <c r="B257" s="111" t="s">
        <v>253</v>
      </c>
      <c r="C257" s="117" t="s">
        <v>108</v>
      </c>
      <c r="D257" s="118">
        <v>30.477700000000002</v>
      </c>
      <c r="E257" s="119"/>
      <c r="F257" s="119"/>
      <c r="G257" s="119"/>
      <c r="H257" s="120">
        <f t="shared" si="59"/>
        <v>0</v>
      </c>
      <c r="I257" s="117"/>
      <c r="J257" s="117"/>
      <c r="K257" s="117"/>
      <c r="L257" s="117"/>
      <c r="M257" s="117"/>
      <c r="N257" s="117"/>
      <c r="O257" s="117"/>
      <c r="P257" s="121">
        <f t="shared" si="60"/>
        <v>0</v>
      </c>
      <c r="Q257" s="122">
        <f t="shared" si="61"/>
        <v>0</v>
      </c>
      <c r="R257" s="122">
        <f t="shared" si="62"/>
        <v>0</v>
      </c>
    </row>
    <row r="258" spans="1:18" s="37" customFormat="1" ht="13.15" x14ac:dyDescent="0.4">
      <c r="A258" s="111" t="s">
        <v>267</v>
      </c>
      <c r="B258" s="111" t="s">
        <v>268</v>
      </c>
      <c r="C258" s="117" t="s">
        <v>108</v>
      </c>
      <c r="D258" s="118">
        <v>5.3457000000000008</v>
      </c>
      <c r="E258" s="119"/>
      <c r="F258" s="119"/>
      <c r="G258" s="119"/>
      <c r="H258" s="120">
        <f t="shared" si="59"/>
        <v>0</v>
      </c>
      <c r="I258" s="117"/>
      <c r="J258" s="117"/>
      <c r="K258" s="117"/>
      <c r="L258" s="117"/>
      <c r="M258" s="117"/>
      <c r="N258" s="117"/>
      <c r="O258" s="117"/>
      <c r="P258" s="125">
        <f t="shared" si="60"/>
        <v>0</v>
      </c>
      <c r="Q258" s="122">
        <f t="shared" si="61"/>
        <v>0</v>
      </c>
      <c r="R258" s="122">
        <f t="shared" si="62"/>
        <v>0</v>
      </c>
    </row>
    <row r="259" spans="1:18" s="37" customFormat="1" ht="13.15" x14ac:dyDescent="0.4">
      <c r="A259" s="111" t="s">
        <v>262</v>
      </c>
      <c r="B259" s="111" t="s">
        <v>263</v>
      </c>
      <c r="C259" s="117" t="s">
        <v>108</v>
      </c>
      <c r="D259" s="118">
        <v>4.9337</v>
      </c>
      <c r="E259" s="119"/>
      <c r="F259" s="119"/>
      <c r="G259" s="119"/>
      <c r="H259" s="120">
        <f t="shared" si="59"/>
        <v>0</v>
      </c>
      <c r="I259" s="117"/>
      <c r="J259" s="117"/>
      <c r="K259" s="117"/>
      <c r="L259" s="117"/>
      <c r="M259" s="117"/>
      <c r="N259" s="117"/>
      <c r="O259" s="117"/>
      <c r="P259" s="125">
        <f t="shared" si="60"/>
        <v>0</v>
      </c>
      <c r="Q259" s="122">
        <f t="shared" si="61"/>
        <v>0</v>
      </c>
      <c r="R259" s="122">
        <f t="shared" si="62"/>
        <v>0</v>
      </c>
    </row>
    <row r="260" spans="1:18" s="37" customFormat="1" ht="13.15" x14ac:dyDescent="0.4">
      <c r="A260" s="53">
        <v>612769</v>
      </c>
      <c r="B260" s="54" t="s">
        <v>378</v>
      </c>
      <c r="C260" s="54" t="s">
        <v>105</v>
      </c>
      <c r="D260" s="55">
        <v>32.950000000000003</v>
      </c>
      <c r="E260" s="119"/>
      <c r="F260" s="119"/>
      <c r="G260" s="119"/>
      <c r="H260" s="120">
        <f t="shared" si="59"/>
        <v>0</v>
      </c>
      <c r="I260" s="123"/>
      <c r="J260" s="124"/>
      <c r="K260" s="123"/>
      <c r="L260" s="124"/>
      <c r="M260" s="123"/>
      <c r="N260" s="124"/>
      <c r="O260" s="123"/>
      <c r="P260" s="125">
        <f t="shared" si="60"/>
        <v>0</v>
      </c>
      <c r="Q260" s="122">
        <f t="shared" si="61"/>
        <v>0</v>
      </c>
      <c r="R260" s="122">
        <f t="shared" si="62"/>
        <v>0</v>
      </c>
    </row>
    <row r="261" spans="1:18" s="37" customFormat="1" ht="13.15" x14ac:dyDescent="0.4">
      <c r="A261" s="111" t="s">
        <v>269</v>
      </c>
      <c r="B261" s="111" t="s">
        <v>270</v>
      </c>
      <c r="C261" s="117" t="s">
        <v>108</v>
      </c>
      <c r="D261" s="118">
        <v>4.9337</v>
      </c>
      <c r="E261" s="119"/>
      <c r="F261" s="119"/>
      <c r="G261" s="119"/>
      <c r="H261" s="120">
        <f t="shared" si="59"/>
        <v>0</v>
      </c>
      <c r="I261" s="117"/>
      <c r="J261" s="117"/>
      <c r="K261" s="117"/>
      <c r="L261" s="117"/>
      <c r="M261" s="117"/>
      <c r="N261" s="117"/>
      <c r="O261" s="117"/>
      <c r="P261" s="125">
        <f t="shared" si="60"/>
        <v>0</v>
      </c>
      <c r="Q261" s="122">
        <f t="shared" si="61"/>
        <v>0</v>
      </c>
      <c r="R261" s="122">
        <f t="shared" si="62"/>
        <v>0</v>
      </c>
    </row>
    <row r="262" spans="1:18" s="181" customFormat="1" ht="18" customHeight="1" x14ac:dyDescent="0.5">
      <c r="A262" s="208" t="s">
        <v>278</v>
      </c>
      <c r="B262" s="208"/>
      <c r="C262" s="208"/>
      <c r="D262" s="182"/>
      <c r="E262" s="183"/>
      <c r="F262" s="183"/>
      <c r="G262" s="183"/>
      <c r="H262" s="183"/>
      <c r="I262" s="177"/>
      <c r="J262" s="178"/>
      <c r="K262" s="177"/>
      <c r="L262" s="178"/>
      <c r="M262" s="177"/>
      <c r="N262" s="178"/>
      <c r="O262" s="177"/>
      <c r="P262" s="179"/>
      <c r="Q262" s="180"/>
      <c r="R262" s="180"/>
    </row>
    <row r="263" spans="1:18" s="31" customFormat="1" ht="15.75" x14ac:dyDescent="0.5">
      <c r="A263" s="140" t="s">
        <v>237</v>
      </c>
      <c r="B263" s="141" t="s">
        <v>134</v>
      </c>
      <c r="C263" s="149" t="s">
        <v>236</v>
      </c>
      <c r="D263" s="142"/>
      <c r="E263" s="143"/>
      <c r="F263" s="143"/>
      <c r="G263" s="143"/>
      <c r="H263" s="143"/>
      <c r="I263" s="137"/>
      <c r="J263" s="138"/>
      <c r="K263" s="144"/>
      <c r="L263" s="145"/>
      <c r="M263" s="144"/>
      <c r="N263" s="145"/>
      <c r="O263" s="144"/>
      <c r="P263" s="146"/>
      <c r="Q263" s="139"/>
      <c r="R263" s="139"/>
    </row>
    <row r="264" spans="1:18" s="37" customFormat="1" ht="13.15" x14ac:dyDescent="0.4">
      <c r="A264" s="129"/>
      <c r="B264" s="130"/>
      <c r="C264" s="129"/>
      <c r="D264" s="131"/>
      <c r="E264" s="132"/>
      <c r="F264" s="132"/>
      <c r="G264" s="132"/>
      <c r="H264" s="120">
        <f t="shared" ref="H264:H273" si="63">SUM(E264:G264)</f>
        <v>0</v>
      </c>
      <c r="I264" s="150"/>
      <c r="J264" s="151"/>
      <c r="K264" s="150"/>
      <c r="L264" s="151"/>
      <c r="M264" s="150"/>
      <c r="N264" s="151"/>
      <c r="O264" s="150"/>
      <c r="P264" s="121">
        <f t="shared" ref="P264:P273" si="64">(H264)*D264</f>
        <v>0</v>
      </c>
      <c r="Q264" s="122">
        <f t="shared" ref="Q264:Q273" si="65">(M264*D264*0.85)</f>
        <v>0</v>
      </c>
      <c r="R264" s="122">
        <f t="shared" ref="R264:R273" si="66">SUM(P264-Q266)</f>
        <v>0</v>
      </c>
    </row>
    <row r="265" spans="1:18" s="37" customFormat="1" ht="13.15" x14ac:dyDescent="0.4">
      <c r="A265" s="133"/>
      <c r="B265" s="134"/>
      <c r="C265" s="133"/>
      <c r="D265" s="131"/>
      <c r="E265" s="132"/>
      <c r="F265" s="132"/>
      <c r="G265" s="132"/>
      <c r="H265" s="120">
        <f t="shared" si="63"/>
        <v>0</v>
      </c>
      <c r="I265" s="150"/>
      <c r="J265" s="151"/>
      <c r="K265" s="150"/>
      <c r="L265" s="151"/>
      <c r="M265" s="150"/>
      <c r="N265" s="151"/>
      <c r="O265" s="150"/>
      <c r="P265" s="121">
        <f t="shared" si="64"/>
        <v>0</v>
      </c>
      <c r="Q265" s="122">
        <f t="shared" si="65"/>
        <v>0</v>
      </c>
      <c r="R265" s="122">
        <f t="shared" si="66"/>
        <v>0</v>
      </c>
    </row>
    <row r="266" spans="1:18" s="37" customFormat="1" ht="13.15" x14ac:dyDescent="0.4">
      <c r="A266" s="133"/>
      <c r="B266" s="134"/>
      <c r="C266" s="133"/>
      <c r="D266" s="131"/>
      <c r="E266" s="132"/>
      <c r="F266" s="132"/>
      <c r="G266" s="132"/>
      <c r="H266" s="120">
        <f t="shared" si="63"/>
        <v>0</v>
      </c>
      <c r="I266" s="150"/>
      <c r="J266" s="151"/>
      <c r="K266" s="150"/>
      <c r="L266" s="151"/>
      <c r="M266" s="150"/>
      <c r="N266" s="151"/>
      <c r="O266" s="150"/>
      <c r="P266" s="121">
        <f t="shared" si="64"/>
        <v>0</v>
      </c>
      <c r="Q266" s="122">
        <f t="shared" si="65"/>
        <v>0</v>
      </c>
      <c r="R266" s="122">
        <f t="shared" si="66"/>
        <v>0</v>
      </c>
    </row>
    <row r="267" spans="1:18" s="37" customFormat="1" ht="13.15" x14ac:dyDescent="0.4">
      <c r="A267" s="133"/>
      <c r="B267" s="134"/>
      <c r="C267" s="133"/>
      <c r="D267" s="131"/>
      <c r="E267" s="132"/>
      <c r="F267" s="132"/>
      <c r="G267" s="132"/>
      <c r="H267" s="120">
        <f t="shared" si="63"/>
        <v>0</v>
      </c>
      <c r="I267" s="150"/>
      <c r="J267" s="151"/>
      <c r="K267" s="150"/>
      <c r="L267" s="151"/>
      <c r="M267" s="150"/>
      <c r="N267" s="151"/>
      <c r="O267" s="150"/>
      <c r="P267" s="121">
        <f t="shared" si="64"/>
        <v>0</v>
      </c>
      <c r="Q267" s="122">
        <f t="shared" si="65"/>
        <v>0</v>
      </c>
      <c r="R267" s="122">
        <f t="shared" si="66"/>
        <v>0</v>
      </c>
    </row>
    <row r="268" spans="1:18" s="37" customFormat="1" ht="13.15" x14ac:dyDescent="0.4">
      <c r="A268" s="133"/>
      <c r="B268" s="134"/>
      <c r="C268" s="133"/>
      <c r="D268" s="131"/>
      <c r="E268" s="132"/>
      <c r="F268" s="132"/>
      <c r="G268" s="132"/>
      <c r="H268" s="120">
        <f t="shared" si="63"/>
        <v>0</v>
      </c>
      <c r="I268" s="150"/>
      <c r="J268" s="151"/>
      <c r="K268" s="150"/>
      <c r="L268" s="151"/>
      <c r="M268" s="150"/>
      <c r="N268" s="151"/>
      <c r="O268" s="150"/>
      <c r="P268" s="121">
        <f t="shared" si="64"/>
        <v>0</v>
      </c>
      <c r="Q268" s="122">
        <f t="shared" si="65"/>
        <v>0</v>
      </c>
      <c r="R268" s="122">
        <f t="shared" si="66"/>
        <v>0</v>
      </c>
    </row>
    <row r="269" spans="1:18" s="37" customFormat="1" ht="13.15" x14ac:dyDescent="0.4">
      <c r="A269" s="133"/>
      <c r="B269" s="134"/>
      <c r="C269" s="133"/>
      <c r="D269" s="131"/>
      <c r="E269" s="132"/>
      <c r="F269" s="132"/>
      <c r="G269" s="132"/>
      <c r="H269" s="120">
        <f t="shared" si="63"/>
        <v>0</v>
      </c>
      <c r="I269" s="150"/>
      <c r="J269" s="151"/>
      <c r="K269" s="150"/>
      <c r="L269" s="151"/>
      <c r="M269" s="150"/>
      <c r="N269" s="151"/>
      <c r="O269" s="150"/>
      <c r="P269" s="121">
        <f t="shared" si="64"/>
        <v>0</v>
      </c>
      <c r="Q269" s="122">
        <f t="shared" si="65"/>
        <v>0</v>
      </c>
      <c r="R269" s="122">
        <f t="shared" si="66"/>
        <v>0</v>
      </c>
    </row>
    <row r="270" spans="1:18" s="37" customFormat="1" ht="13.15" x14ac:dyDescent="0.4">
      <c r="A270" s="133"/>
      <c r="B270" s="134"/>
      <c r="C270" s="133"/>
      <c r="D270" s="131"/>
      <c r="E270" s="132"/>
      <c r="F270" s="132"/>
      <c r="G270" s="132"/>
      <c r="H270" s="120">
        <f t="shared" si="63"/>
        <v>0</v>
      </c>
      <c r="I270" s="150"/>
      <c r="J270" s="151"/>
      <c r="K270" s="150"/>
      <c r="L270" s="151"/>
      <c r="M270" s="150"/>
      <c r="N270" s="151"/>
      <c r="O270" s="150"/>
      <c r="P270" s="121">
        <f t="shared" si="64"/>
        <v>0</v>
      </c>
      <c r="Q270" s="122">
        <f t="shared" si="65"/>
        <v>0</v>
      </c>
      <c r="R270" s="122">
        <f t="shared" si="66"/>
        <v>0</v>
      </c>
    </row>
    <row r="271" spans="1:18" s="37" customFormat="1" ht="13.15" x14ac:dyDescent="0.4">
      <c r="A271" s="133"/>
      <c r="B271" s="134"/>
      <c r="C271" s="133"/>
      <c r="D271" s="131"/>
      <c r="E271" s="132"/>
      <c r="F271" s="132"/>
      <c r="G271" s="132"/>
      <c r="H271" s="120">
        <f t="shared" si="63"/>
        <v>0</v>
      </c>
      <c r="I271" s="150"/>
      <c r="J271" s="151"/>
      <c r="K271" s="150"/>
      <c r="L271" s="151"/>
      <c r="M271" s="150"/>
      <c r="N271" s="151"/>
      <c r="O271" s="150"/>
      <c r="P271" s="121">
        <f t="shared" si="64"/>
        <v>0</v>
      </c>
      <c r="Q271" s="122">
        <f t="shared" si="65"/>
        <v>0</v>
      </c>
      <c r="R271" s="122">
        <f t="shared" si="66"/>
        <v>0</v>
      </c>
    </row>
    <row r="272" spans="1:18" s="37" customFormat="1" ht="13.15" x14ac:dyDescent="0.4">
      <c r="A272" s="133"/>
      <c r="B272" s="134"/>
      <c r="C272" s="133"/>
      <c r="D272" s="131"/>
      <c r="E272" s="132"/>
      <c r="F272" s="132"/>
      <c r="G272" s="132"/>
      <c r="H272" s="120">
        <f t="shared" si="63"/>
        <v>0</v>
      </c>
      <c r="I272" s="150"/>
      <c r="J272" s="151"/>
      <c r="K272" s="150"/>
      <c r="L272" s="151"/>
      <c r="M272" s="150"/>
      <c r="N272" s="151"/>
      <c r="O272" s="150"/>
      <c r="P272" s="121">
        <f t="shared" si="64"/>
        <v>0</v>
      </c>
      <c r="Q272" s="122">
        <f t="shared" si="65"/>
        <v>0</v>
      </c>
      <c r="R272" s="122">
        <f t="shared" si="66"/>
        <v>0</v>
      </c>
    </row>
    <row r="273" spans="1:18" s="37" customFormat="1" ht="13.15" x14ac:dyDescent="0.4">
      <c r="A273" s="133"/>
      <c r="B273" s="134"/>
      <c r="C273" s="133"/>
      <c r="D273" s="131"/>
      <c r="E273" s="132"/>
      <c r="F273" s="132"/>
      <c r="G273" s="132"/>
      <c r="H273" s="120">
        <f t="shared" si="63"/>
        <v>0</v>
      </c>
      <c r="I273" s="150"/>
      <c r="J273" s="151"/>
      <c r="K273" s="150"/>
      <c r="L273" s="151"/>
      <c r="M273" s="150"/>
      <c r="N273" s="151"/>
      <c r="O273" s="150"/>
      <c r="P273" s="121">
        <f t="shared" si="64"/>
        <v>0</v>
      </c>
      <c r="Q273" s="122">
        <f t="shared" si="65"/>
        <v>0</v>
      </c>
      <c r="R273" s="122">
        <f t="shared" si="66"/>
        <v>0</v>
      </c>
    </row>
    <row r="274" spans="1:18" s="37" customFormat="1" ht="13.15" x14ac:dyDescent="0.4">
      <c r="D274" s="152"/>
      <c r="E274" s="153">
        <f>SUM(E12:E273)</f>
        <v>0</v>
      </c>
      <c r="F274" s="153">
        <f>SUM(F12:F273)</f>
        <v>0</v>
      </c>
      <c r="G274" s="153">
        <f>SUM(G12:G273)</f>
        <v>0</v>
      </c>
      <c r="H274" s="153">
        <f>SUM(H12:H273)</f>
        <v>0</v>
      </c>
      <c r="I274" s="126"/>
      <c r="J274" s="153">
        <f>SUM(J12:J273)</f>
        <v>0</v>
      </c>
      <c r="K274" s="126"/>
      <c r="L274" s="153">
        <f>SUM(L12:L273)</f>
        <v>0</v>
      </c>
      <c r="M274" s="126"/>
      <c r="N274" s="153">
        <f>SUM(N12:N273)</f>
        <v>0</v>
      </c>
      <c r="O274" s="126"/>
      <c r="P274" s="154">
        <f>SUM(P13:P273)</f>
        <v>0</v>
      </c>
      <c r="Q274" s="154">
        <f>SUM(Q13:Q273)</f>
        <v>0</v>
      </c>
      <c r="R274" s="154">
        <f>SUM(R13:R273)</f>
        <v>0</v>
      </c>
    </row>
    <row r="275" spans="1:18" s="37" customFormat="1" ht="13.15" x14ac:dyDescent="0.4">
      <c r="B275" s="116"/>
      <c r="C275" s="116"/>
      <c r="D275" s="135"/>
      <c r="E275" s="136"/>
      <c r="F275" s="136"/>
      <c r="G275" s="136"/>
      <c r="H275" s="136"/>
      <c r="I275" s="126"/>
      <c r="J275" s="127"/>
      <c r="K275" s="126"/>
      <c r="L275" s="127"/>
      <c r="M275" s="126"/>
      <c r="N275" s="127"/>
      <c r="O275" s="126"/>
      <c r="P275" s="128"/>
      <c r="Q275" s="122"/>
      <c r="R275" s="122"/>
    </row>
    <row r="276" spans="1:18" s="37" customFormat="1" ht="13.15" x14ac:dyDescent="0.4">
      <c r="B276" s="116"/>
      <c r="C276" s="116"/>
      <c r="D276" s="135"/>
      <c r="E276" s="136"/>
      <c r="F276" s="136"/>
      <c r="G276" s="136"/>
      <c r="H276" s="136"/>
      <c r="I276" s="126"/>
      <c r="J276" s="127"/>
      <c r="K276" s="126"/>
      <c r="L276" s="127"/>
      <c r="M276" s="126"/>
      <c r="N276" s="127"/>
      <c r="O276" s="126"/>
      <c r="P276" s="128"/>
      <c r="Q276" s="122"/>
      <c r="R276" s="122"/>
    </row>
    <row r="277" spans="1:18" s="37" customFormat="1" ht="13.15" x14ac:dyDescent="0.4">
      <c r="B277" s="116"/>
      <c r="C277" s="116"/>
      <c r="D277" s="135"/>
      <c r="E277" s="136"/>
      <c r="F277" s="136"/>
      <c r="G277" s="136"/>
      <c r="H277" s="136"/>
      <c r="I277" s="126"/>
      <c r="J277" s="127"/>
      <c r="K277" s="126"/>
      <c r="L277" s="127"/>
      <c r="M277" s="126"/>
      <c r="N277" s="127"/>
      <c r="O277" s="126"/>
      <c r="P277" s="128"/>
      <c r="Q277" s="122"/>
      <c r="R277" s="122"/>
    </row>
    <row r="278" spans="1:18" s="37" customFormat="1" ht="13.15" x14ac:dyDescent="0.4">
      <c r="B278" s="116"/>
      <c r="C278" s="116"/>
      <c r="D278" s="135"/>
      <c r="E278" s="136"/>
      <c r="F278" s="136"/>
      <c r="G278" s="136"/>
      <c r="H278" s="136"/>
      <c r="I278" s="126"/>
      <c r="J278" s="127"/>
      <c r="K278" s="126"/>
      <c r="L278" s="127"/>
      <c r="M278" s="126"/>
      <c r="N278" s="127"/>
      <c r="O278" s="126"/>
      <c r="P278" s="128"/>
      <c r="Q278" s="122"/>
      <c r="R278" s="122"/>
    </row>
    <row r="279" spans="1:18" s="37" customFormat="1" ht="13.15" x14ac:dyDescent="0.4">
      <c r="B279" s="116"/>
      <c r="C279" s="116"/>
      <c r="D279" s="135"/>
      <c r="E279" s="136"/>
      <c r="F279" s="136"/>
      <c r="G279" s="136"/>
      <c r="H279" s="136"/>
      <c r="I279" s="126"/>
      <c r="J279" s="127"/>
      <c r="K279" s="126"/>
      <c r="L279" s="127"/>
      <c r="M279" s="126"/>
      <c r="N279" s="127"/>
      <c r="O279" s="126"/>
      <c r="P279" s="128"/>
      <c r="Q279" s="122"/>
      <c r="R279" s="122"/>
    </row>
    <row r="280" spans="1:18" s="37" customFormat="1" ht="13.15" x14ac:dyDescent="0.4">
      <c r="B280" s="116"/>
      <c r="C280" s="116"/>
      <c r="D280" s="135"/>
      <c r="E280" s="136"/>
      <c r="F280" s="136"/>
      <c r="G280" s="136"/>
      <c r="H280" s="136"/>
      <c r="I280" s="126"/>
      <c r="J280" s="127"/>
      <c r="K280" s="126"/>
      <c r="L280" s="127"/>
      <c r="M280" s="126"/>
      <c r="N280" s="127"/>
      <c r="O280" s="126"/>
      <c r="P280" s="128"/>
      <c r="Q280" s="122"/>
      <c r="R280" s="122"/>
    </row>
    <row r="281" spans="1:18" s="37" customFormat="1" ht="13.15" x14ac:dyDescent="0.4">
      <c r="B281" s="116"/>
      <c r="C281" s="116"/>
      <c r="D281" s="135"/>
      <c r="E281" s="136"/>
      <c r="F281" s="136"/>
      <c r="G281" s="136"/>
      <c r="H281" s="136"/>
      <c r="I281" s="126"/>
      <c r="J281" s="127"/>
      <c r="K281" s="126"/>
      <c r="L281" s="127"/>
      <c r="M281" s="126"/>
      <c r="N281" s="127"/>
      <c r="O281" s="126"/>
      <c r="P281" s="128"/>
      <c r="Q281" s="122"/>
      <c r="R281" s="122"/>
    </row>
    <row r="282" spans="1:18" s="37" customFormat="1" ht="13.15" x14ac:dyDescent="0.4">
      <c r="B282" s="116"/>
      <c r="C282" s="116"/>
      <c r="D282" s="135"/>
      <c r="E282" s="136"/>
      <c r="F282" s="136"/>
      <c r="G282" s="136"/>
      <c r="H282" s="136"/>
      <c r="I282" s="126"/>
      <c r="J282" s="127"/>
      <c r="K282" s="126"/>
      <c r="L282" s="127"/>
      <c r="M282" s="126"/>
      <c r="N282" s="127"/>
      <c r="O282" s="126"/>
      <c r="P282" s="128"/>
      <c r="Q282" s="122"/>
      <c r="R282" s="122"/>
    </row>
    <row r="283" spans="1:18" s="37" customFormat="1" ht="13.15" x14ac:dyDescent="0.4">
      <c r="B283" s="116"/>
      <c r="C283" s="116"/>
      <c r="D283" s="135"/>
      <c r="E283" s="136"/>
      <c r="F283" s="136"/>
      <c r="G283" s="136"/>
      <c r="H283" s="136"/>
      <c r="I283" s="126"/>
      <c r="J283" s="127"/>
      <c r="K283" s="126"/>
      <c r="L283" s="127"/>
      <c r="M283" s="126"/>
      <c r="N283" s="127"/>
      <c r="O283" s="126"/>
      <c r="P283" s="128"/>
      <c r="Q283" s="122"/>
      <c r="R283" s="122"/>
    </row>
    <row r="284" spans="1:18" s="37" customFormat="1" ht="13.15" x14ac:dyDescent="0.4">
      <c r="B284" s="116"/>
      <c r="C284" s="116"/>
      <c r="D284" s="135"/>
      <c r="E284" s="136"/>
      <c r="F284" s="136"/>
      <c r="G284" s="136"/>
      <c r="H284" s="136"/>
      <c r="I284" s="126"/>
      <c r="J284" s="127"/>
      <c r="K284" s="126"/>
      <c r="L284" s="127"/>
      <c r="M284" s="126"/>
      <c r="N284" s="127"/>
      <c r="O284" s="126"/>
      <c r="P284" s="128"/>
      <c r="Q284" s="122"/>
      <c r="R284" s="122"/>
    </row>
    <row r="285" spans="1:18" s="37" customFormat="1" ht="13.15" x14ac:dyDescent="0.4">
      <c r="B285" s="116"/>
      <c r="C285" s="116"/>
      <c r="D285" s="135"/>
      <c r="E285" s="136"/>
      <c r="F285" s="136"/>
      <c r="G285" s="136"/>
      <c r="H285" s="136"/>
      <c r="I285" s="126"/>
      <c r="J285" s="127"/>
      <c r="K285" s="126"/>
      <c r="L285" s="127"/>
      <c r="M285" s="126"/>
      <c r="N285" s="127"/>
      <c r="O285" s="126"/>
      <c r="P285" s="128"/>
      <c r="Q285" s="122"/>
      <c r="R285" s="122"/>
    </row>
    <row r="286" spans="1:18" s="37" customFormat="1" ht="13.15" x14ac:dyDescent="0.4">
      <c r="B286" s="116"/>
      <c r="C286" s="116"/>
      <c r="D286" s="135"/>
      <c r="E286" s="136"/>
      <c r="F286" s="136"/>
      <c r="G286" s="136"/>
      <c r="H286" s="136"/>
      <c r="I286" s="126"/>
      <c r="J286" s="127"/>
      <c r="K286" s="126"/>
      <c r="L286" s="127"/>
      <c r="M286" s="126"/>
      <c r="N286" s="127"/>
      <c r="O286" s="126"/>
      <c r="P286" s="128"/>
      <c r="Q286" s="122"/>
      <c r="R286" s="122"/>
    </row>
    <row r="287" spans="1:18" s="37" customFormat="1" ht="13.15" x14ac:dyDescent="0.4">
      <c r="B287" s="116"/>
      <c r="C287" s="116"/>
      <c r="D287" s="135"/>
      <c r="E287" s="136"/>
      <c r="F287" s="136"/>
      <c r="G287" s="136"/>
      <c r="H287" s="136"/>
      <c r="I287" s="126"/>
      <c r="J287" s="127"/>
      <c r="K287" s="126"/>
      <c r="L287" s="127"/>
      <c r="M287" s="126"/>
      <c r="N287" s="127"/>
      <c r="O287" s="126"/>
      <c r="P287" s="128"/>
      <c r="Q287" s="122"/>
      <c r="R287" s="122"/>
    </row>
    <row r="288" spans="1:18" s="37" customFormat="1" ht="13.15" x14ac:dyDescent="0.4">
      <c r="B288" s="116"/>
      <c r="C288" s="116"/>
      <c r="D288" s="135"/>
      <c r="E288" s="136"/>
      <c r="F288" s="136"/>
      <c r="G288" s="136"/>
      <c r="H288" s="136"/>
      <c r="I288" s="126"/>
      <c r="J288" s="127"/>
      <c r="K288" s="126"/>
      <c r="L288" s="127"/>
      <c r="M288" s="126"/>
      <c r="N288" s="127"/>
      <c r="O288" s="126"/>
      <c r="P288" s="128"/>
      <c r="Q288" s="122"/>
      <c r="R288" s="122"/>
    </row>
    <row r="289" spans="2:18" s="37" customFormat="1" ht="13.15" x14ac:dyDescent="0.4">
      <c r="B289" s="116"/>
      <c r="C289" s="116"/>
      <c r="D289" s="135"/>
      <c r="E289" s="136"/>
      <c r="F289" s="136"/>
      <c r="G289" s="136"/>
      <c r="H289" s="136"/>
      <c r="I289" s="126"/>
      <c r="J289" s="127"/>
      <c r="K289" s="126"/>
      <c r="L289" s="127"/>
      <c r="M289" s="126"/>
      <c r="N289" s="127"/>
      <c r="O289" s="126"/>
      <c r="P289" s="128"/>
      <c r="Q289" s="122"/>
      <c r="R289" s="122"/>
    </row>
    <row r="290" spans="2:18" s="37" customFormat="1" ht="13.15" x14ac:dyDescent="0.4">
      <c r="B290" s="116"/>
      <c r="C290" s="116"/>
      <c r="D290" s="135"/>
      <c r="E290" s="136"/>
      <c r="F290" s="136"/>
      <c r="G290" s="136"/>
      <c r="H290" s="136"/>
      <c r="I290" s="126"/>
      <c r="J290" s="127"/>
      <c r="K290" s="126"/>
      <c r="L290" s="127"/>
      <c r="M290" s="126"/>
      <c r="N290" s="127"/>
      <c r="O290" s="126"/>
      <c r="P290" s="128"/>
      <c r="Q290" s="122"/>
      <c r="R290" s="122"/>
    </row>
    <row r="291" spans="2:18" s="37" customFormat="1" ht="13.15" x14ac:dyDescent="0.4">
      <c r="B291" s="116"/>
      <c r="C291" s="116"/>
      <c r="D291" s="135"/>
      <c r="E291" s="136"/>
      <c r="F291" s="136"/>
      <c r="G291" s="136"/>
      <c r="H291" s="136"/>
      <c r="I291" s="126"/>
      <c r="J291" s="127"/>
      <c r="K291" s="126"/>
      <c r="L291" s="127"/>
      <c r="M291" s="126"/>
      <c r="N291" s="127"/>
      <c r="O291" s="126"/>
      <c r="P291" s="128"/>
      <c r="Q291" s="122"/>
      <c r="R291" s="122"/>
    </row>
    <row r="292" spans="2:18" s="37" customFormat="1" ht="13.15" x14ac:dyDescent="0.4">
      <c r="B292" s="116"/>
      <c r="C292" s="116"/>
      <c r="D292" s="135"/>
      <c r="E292" s="136"/>
      <c r="F292" s="136"/>
      <c r="G292" s="136"/>
      <c r="H292" s="136"/>
      <c r="I292" s="126"/>
      <c r="J292" s="127"/>
      <c r="K292" s="126"/>
      <c r="L292" s="127"/>
      <c r="M292" s="126"/>
      <c r="N292" s="127"/>
      <c r="O292" s="126"/>
      <c r="P292" s="128"/>
      <c r="Q292" s="122"/>
      <c r="R292" s="122"/>
    </row>
    <row r="293" spans="2:18" s="37" customFormat="1" ht="13.15" x14ac:dyDescent="0.4">
      <c r="B293" s="116"/>
      <c r="C293" s="116"/>
      <c r="D293" s="135"/>
      <c r="E293" s="136"/>
      <c r="F293" s="136"/>
      <c r="G293" s="136"/>
      <c r="H293" s="136"/>
      <c r="I293" s="126"/>
      <c r="J293" s="127"/>
      <c r="K293" s="126"/>
      <c r="L293" s="127"/>
      <c r="M293" s="126"/>
      <c r="N293" s="127"/>
      <c r="O293" s="126"/>
      <c r="P293" s="128"/>
      <c r="Q293" s="122"/>
      <c r="R293" s="122"/>
    </row>
    <row r="294" spans="2:18" s="37" customFormat="1" ht="13.15" x14ac:dyDescent="0.4">
      <c r="D294" s="152"/>
      <c r="E294" s="153"/>
      <c r="F294" s="153"/>
      <c r="G294" s="153"/>
      <c r="H294" s="153"/>
      <c r="I294" s="126"/>
      <c r="J294" s="127"/>
      <c r="K294" s="126"/>
      <c r="L294" s="127"/>
      <c r="M294" s="126"/>
      <c r="N294" s="127"/>
      <c r="O294" s="126"/>
      <c r="P294" s="128"/>
      <c r="Q294" s="122"/>
      <c r="R294" s="122"/>
    </row>
    <row r="295" spans="2:18" s="37" customFormat="1" ht="13.15" x14ac:dyDescent="0.4">
      <c r="D295" s="152"/>
      <c r="E295" s="153"/>
      <c r="F295" s="153"/>
      <c r="G295" s="153"/>
      <c r="H295" s="153"/>
      <c r="I295" s="126"/>
      <c r="J295" s="127"/>
      <c r="K295" s="126"/>
      <c r="L295" s="127"/>
      <c r="M295" s="126"/>
      <c r="N295" s="127"/>
      <c r="O295" s="126"/>
      <c r="P295" s="128"/>
      <c r="Q295" s="122"/>
      <c r="R295" s="122"/>
    </row>
    <row r="296" spans="2:18" s="37" customFormat="1" ht="13.15" x14ac:dyDescent="0.4">
      <c r="D296" s="152"/>
      <c r="E296" s="153"/>
      <c r="F296" s="153"/>
      <c r="G296" s="153"/>
      <c r="H296" s="153"/>
      <c r="I296" s="126"/>
      <c r="J296" s="127"/>
      <c r="K296" s="126"/>
      <c r="L296" s="127"/>
      <c r="M296" s="126"/>
      <c r="N296" s="127"/>
      <c r="O296" s="126"/>
      <c r="P296" s="128"/>
      <c r="Q296" s="122"/>
      <c r="R296" s="122"/>
    </row>
    <row r="297" spans="2:18" s="37" customFormat="1" ht="13.15" x14ac:dyDescent="0.4">
      <c r="D297" s="152"/>
      <c r="E297" s="153"/>
      <c r="F297" s="153"/>
      <c r="G297" s="153"/>
      <c r="H297" s="153"/>
      <c r="I297" s="126"/>
      <c r="J297" s="127"/>
      <c r="K297" s="126"/>
      <c r="L297" s="127"/>
      <c r="M297" s="126"/>
      <c r="N297" s="127"/>
      <c r="O297" s="126"/>
      <c r="P297" s="128"/>
      <c r="Q297" s="122"/>
      <c r="R297" s="122"/>
    </row>
  </sheetData>
  <sheetProtection selectLockedCells="1"/>
  <sortState ref="A237:IH259">
    <sortCondition ref="B237:B259"/>
  </sortState>
  <mergeCells count="36">
    <mergeCell ref="A8:M8"/>
    <mergeCell ref="A262:C262"/>
    <mergeCell ref="A90:B90"/>
    <mergeCell ref="A227:B227"/>
    <mergeCell ref="A236:B236"/>
    <mergeCell ref="A191:B191"/>
    <mergeCell ref="A156:B156"/>
    <mergeCell ref="A110:B110"/>
    <mergeCell ref="A123:B123"/>
    <mergeCell ref="A135:B135"/>
    <mergeCell ref="A149:B149"/>
    <mergeCell ref="A175:B175"/>
    <mergeCell ref="A46:B46"/>
    <mergeCell ref="A57:B57"/>
    <mergeCell ref="A68:B68"/>
    <mergeCell ref="A44:B44"/>
    <mergeCell ref="A69:B69"/>
    <mergeCell ref="A12:B12"/>
    <mergeCell ref="A18:B18"/>
    <mergeCell ref="A21:B21"/>
    <mergeCell ref="A31:B31"/>
    <mergeCell ref="A34:B34"/>
    <mergeCell ref="D7:N7"/>
    <mergeCell ref="E1:P2"/>
    <mergeCell ref="D4:N4"/>
    <mergeCell ref="D5:N5"/>
    <mergeCell ref="D6:N6"/>
    <mergeCell ref="M10:M11"/>
    <mergeCell ref="N10:N11"/>
    <mergeCell ref="O10:O11"/>
    <mergeCell ref="P10:P11"/>
    <mergeCell ref="E10:H10"/>
    <mergeCell ref="I10:I11"/>
    <mergeCell ref="J10:J11"/>
    <mergeCell ref="K10:K11"/>
    <mergeCell ref="L10:L11"/>
  </mergeCells>
  <dataValidations count="2">
    <dataValidation type="list" allowBlank="1" showInputMessage="1" showErrorMessage="1" sqref="C264:C273">
      <formula1>$B$4:$B$6</formula1>
    </dataValidation>
    <dataValidation type="list" allowBlank="1" showInputMessage="1" showErrorMessage="1" sqref="C66">
      <formula1>#REF!</formula1>
    </dataValidation>
  </dataValidations>
  <pageMargins left="0.25" right="0.25" top="0.5" bottom="0.5" header="0" footer="0"/>
  <pageSetup scale="49" orientation="portrait" r:id="rId1"/>
  <rowBreaks count="3" manualBreakCount="3">
    <brk id="46" max="16383" man="1"/>
    <brk id="128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lmelton</dc:creator>
  <cp:lastModifiedBy>Pam White</cp:lastModifiedBy>
  <cp:lastPrinted>2016-08-02T15:53:18Z</cp:lastPrinted>
  <dcterms:created xsi:type="dcterms:W3CDTF">2012-12-04T19:07:50Z</dcterms:created>
  <dcterms:modified xsi:type="dcterms:W3CDTF">2017-04-04T17:17:44Z</dcterms:modified>
</cp:coreProperties>
</file>